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770" windowWidth="19440" windowHeight="6375" firstSheet="1" activeTab="16"/>
  </bookViews>
  <sheets>
    <sheet name="Январь" sheetId="70" r:id="rId1"/>
    <sheet name="Февраль" sheetId="71" r:id="rId2"/>
    <sheet name="Март" sheetId="72" r:id="rId3"/>
    <sheet name="1 квартал" sheetId="73" r:id="rId4"/>
    <sheet name="Апрель" sheetId="74" r:id="rId5"/>
    <sheet name="Май" sheetId="75" r:id="rId6"/>
    <sheet name="Июнь" sheetId="76" r:id="rId7"/>
    <sheet name="2 квартал" sheetId="77" r:id="rId8"/>
    <sheet name="Июль" sheetId="78" r:id="rId9"/>
    <sheet name="Август" sheetId="79" r:id="rId10"/>
    <sheet name="Сентябрь" sheetId="80" r:id="rId11"/>
    <sheet name="3 квартал" sheetId="81" r:id="rId12"/>
    <sheet name="Октябрь" sheetId="82" r:id="rId13"/>
    <sheet name="Ноябрь" sheetId="83" r:id="rId14"/>
    <sheet name="Декабрь" sheetId="84" r:id="rId15"/>
    <sheet name="4 квартал" sheetId="85" r:id="rId16"/>
    <sheet name="2018" sheetId="86" r:id="rId17"/>
    <sheet name="свод ежемесячный" sheetId="15" state="hidden" r:id="rId18"/>
  </sheets>
  <calcPr calcId="145621" refMode="R1C1"/>
</workbook>
</file>

<file path=xl/calcChain.xml><?xml version="1.0" encoding="utf-8"?>
<calcChain xmlns="http://schemas.openxmlformats.org/spreadsheetml/2006/main">
  <c r="G78" i="15" l="1"/>
  <c r="G79" i="15"/>
  <c r="G80" i="15"/>
  <c r="G81" i="15"/>
  <c r="G82" i="15"/>
  <c r="G83" i="15"/>
  <c r="G84" i="15"/>
  <c r="G77" i="15"/>
  <c r="D85" i="15"/>
  <c r="F85" i="15"/>
  <c r="G85" i="15" l="1"/>
  <c r="H85" i="15"/>
  <c r="L85" i="15"/>
  <c r="N85" i="15"/>
  <c r="J85" i="15"/>
  <c r="G63" i="15"/>
  <c r="D12" i="15" l="1"/>
  <c r="E12" i="15" s="1"/>
  <c r="D16" i="15"/>
  <c r="E16" i="15" s="1"/>
  <c r="F12" i="15"/>
  <c r="G12" i="15" s="1"/>
  <c r="F16" i="15"/>
  <c r="G16" i="15" s="1"/>
  <c r="H13" i="15"/>
  <c r="I13" i="15" s="1"/>
  <c r="H17" i="15"/>
  <c r="I17" i="15" s="1"/>
  <c r="J13" i="15"/>
  <c r="K13" i="15" s="1"/>
  <c r="J17" i="15"/>
  <c r="K17" i="15" s="1"/>
  <c r="L12" i="15"/>
  <c r="M12" i="15" s="1"/>
  <c r="L16" i="15"/>
  <c r="M16" i="15" s="1"/>
  <c r="N12" i="15"/>
  <c r="O12" i="15" s="1"/>
  <c r="N16" i="15"/>
  <c r="O16" i="15" s="1"/>
  <c r="B11" i="15"/>
  <c r="B18" i="15"/>
  <c r="C18" i="15" s="1"/>
  <c r="B14" i="15"/>
  <c r="C14" i="15" s="1"/>
  <c r="B15" i="15"/>
  <c r="C15" i="15" s="1"/>
  <c r="D11" i="15"/>
  <c r="D14" i="15"/>
  <c r="E14" i="15" s="1"/>
  <c r="D18" i="15"/>
  <c r="E18" i="15" s="1"/>
  <c r="F14" i="15"/>
  <c r="G14" i="15" s="1"/>
  <c r="F18" i="15"/>
  <c r="G18" i="15" s="1"/>
  <c r="H15" i="15"/>
  <c r="I15" i="15" s="1"/>
  <c r="J11" i="15"/>
  <c r="J15" i="15"/>
  <c r="K15" i="15" s="1"/>
  <c r="L11" i="15"/>
  <c r="L14" i="15"/>
  <c r="M14" i="15" s="1"/>
  <c r="L18" i="15"/>
  <c r="M18" i="15" s="1"/>
  <c r="N14" i="15"/>
  <c r="O14" i="15" s="1"/>
  <c r="N18" i="15"/>
  <c r="O18" i="15" s="1"/>
  <c r="B16" i="15"/>
  <c r="C16" i="15" s="1"/>
  <c r="B12" i="15"/>
  <c r="C12" i="15" s="1"/>
  <c r="J18" i="15"/>
  <c r="K18" i="15" s="1"/>
  <c r="L17" i="15"/>
  <c r="M17" i="15" s="1"/>
  <c r="D17" i="15"/>
  <c r="E17" i="15" s="1"/>
  <c r="J16" i="15"/>
  <c r="K16" i="15" s="1"/>
  <c r="L15" i="15"/>
  <c r="M15" i="15" s="1"/>
  <c r="D15" i="15"/>
  <c r="E15" i="15" s="1"/>
  <c r="J14" i="15"/>
  <c r="K14" i="15" s="1"/>
  <c r="B17" i="15"/>
  <c r="C17" i="15" s="1"/>
  <c r="B13" i="15"/>
  <c r="C13" i="15" s="1"/>
  <c r="H18" i="15"/>
  <c r="I18" i="15" s="1"/>
  <c r="N17" i="15"/>
  <c r="O17" i="15" s="1"/>
  <c r="F17" i="15"/>
  <c r="G17" i="15" s="1"/>
  <c r="H16" i="15"/>
  <c r="I16" i="15" s="1"/>
  <c r="N15" i="15"/>
  <c r="O15" i="15" s="1"/>
  <c r="F15" i="15"/>
  <c r="G15" i="15" s="1"/>
  <c r="H14" i="15"/>
  <c r="I14" i="15" s="1"/>
  <c r="N13" i="15"/>
  <c r="O13" i="15" s="1"/>
  <c r="F13" i="15"/>
  <c r="G13" i="15" s="1"/>
  <c r="H12" i="15"/>
  <c r="I12" i="15" s="1"/>
  <c r="N11" i="15"/>
  <c r="F11" i="15"/>
  <c r="J12" i="15"/>
  <c r="K12" i="15" s="1"/>
  <c r="L13" i="15"/>
  <c r="M13" i="15" s="1"/>
  <c r="D13" i="15"/>
  <c r="E13" i="15" s="1"/>
  <c r="H11" i="15"/>
  <c r="D35" i="15" l="1"/>
  <c r="E35" i="15" s="1"/>
  <c r="L35" i="15"/>
  <c r="M35" i="15" s="1"/>
  <c r="K34" i="15"/>
  <c r="I34" i="15"/>
  <c r="F35" i="15"/>
  <c r="G35" i="15" s="1"/>
  <c r="F57" i="15" s="1"/>
  <c r="N35" i="15"/>
  <c r="O35" i="15" s="1"/>
  <c r="H36" i="15"/>
  <c r="I36" i="15" s="1"/>
  <c r="F37" i="15"/>
  <c r="G37" i="15" s="1"/>
  <c r="F59" i="15" s="1"/>
  <c r="N37" i="15"/>
  <c r="O37" i="15" s="1"/>
  <c r="H38" i="15"/>
  <c r="I38" i="15" s="1"/>
  <c r="F39" i="15"/>
  <c r="G39" i="15" s="1"/>
  <c r="F61" i="15" s="1"/>
  <c r="O39" i="15"/>
  <c r="H40" i="15"/>
  <c r="I40" i="15" s="1"/>
  <c r="J36" i="15"/>
  <c r="K36" i="15" s="1"/>
  <c r="D37" i="15"/>
  <c r="E37" i="15" s="1"/>
  <c r="L37" i="15"/>
  <c r="M37" i="15" s="1"/>
  <c r="J38" i="15"/>
  <c r="K38" i="15" s="1"/>
  <c r="D39" i="15"/>
  <c r="E39" i="15" s="1"/>
  <c r="L39" i="15"/>
  <c r="M39" i="15" s="1"/>
  <c r="J40" i="15"/>
  <c r="K40" i="15" s="1"/>
  <c r="N36" i="15"/>
  <c r="O36" i="15" s="1"/>
  <c r="L40" i="15"/>
  <c r="D40" i="15"/>
  <c r="E40" i="15" s="1"/>
  <c r="B37" i="15"/>
  <c r="C37" i="15" s="1"/>
  <c r="B40" i="15"/>
  <c r="C40" i="15" s="1"/>
  <c r="L38" i="15"/>
  <c r="M38" i="15" s="1"/>
  <c r="H39" i="15"/>
  <c r="I39" i="15" s="1"/>
  <c r="H35" i="15"/>
  <c r="I35" i="15" s="1"/>
  <c r="O62" i="15"/>
  <c r="C57" i="15"/>
  <c r="C79" i="15" s="1"/>
  <c r="C60" i="15"/>
  <c r="C82" i="15" s="1"/>
  <c r="M58" i="15"/>
  <c r="M80" i="15" s="1"/>
  <c r="K59" i="15"/>
  <c r="K81" i="15" s="1"/>
  <c r="O60" i="15"/>
  <c r="O82" i="15" s="1"/>
  <c r="C61" i="15"/>
  <c r="C83" i="15" s="1"/>
  <c r="C56" i="15"/>
  <c r="C78" i="15" s="1"/>
  <c r="I59" i="15"/>
  <c r="I81" i="15" s="1"/>
  <c r="E58" i="15"/>
  <c r="E80" i="15" s="1"/>
  <c r="O56" i="15"/>
  <c r="O78" i="15" s="1"/>
  <c r="M56" i="15"/>
  <c r="M78" i="15" s="1"/>
  <c r="K61" i="15"/>
  <c r="K83" i="15" s="1"/>
  <c r="K57" i="15"/>
  <c r="K79" i="15" s="1"/>
  <c r="E60" i="15"/>
  <c r="E82" i="15" s="1"/>
  <c r="E56" i="15"/>
  <c r="E78" i="15" s="1"/>
  <c r="B36" i="15"/>
  <c r="C36" i="15" s="1"/>
  <c r="D34" i="15"/>
  <c r="E34" i="15" s="1"/>
  <c r="F38" i="15"/>
  <c r="G38" i="15" s="1"/>
  <c r="F60" i="15" s="1"/>
  <c r="D38" i="15"/>
  <c r="E38" i="15" s="1"/>
  <c r="J39" i="15"/>
  <c r="K39" i="15" s="1"/>
  <c r="J61" i="15" s="1"/>
  <c r="B34" i="15"/>
  <c r="C34" i="15" s="1"/>
  <c r="F40" i="15"/>
  <c r="G40" i="15" s="1"/>
  <c r="F62" i="15" s="1"/>
  <c r="K35" i="15"/>
  <c r="L34" i="15"/>
  <c r="M34" i="15" s="1"/>
  <c r="L33" i="15"/>
  <c r="D36" i="15"/>
  <c r="E36" i="15" s="1"/>
  <c r="B35" i="15"/>
  <c r="C35" i="15" s="1"/>
  <c r="B57" i="15" s="1"/>
  <c r="B38" i="15"/>
  <c r="C38" i="15" s="1"/>
  <c r="F36" i="15"/>
  <c r="G36" i="15" s="1"/>
  <c r="F58" i="15" s="1"/>
  <c r="N34" i="15"/>
  <c r="O34" i="15" s="1"/>
  <c r="H37" i="15"/>
  <c r="I37" i="15" s="1"/>
  <c r="J37" i="15"/>
  <c r="K37" i="15" s="1"/>
  <c r="L36" i="15"/>
  <c r="M36" i="15" s="1"/>
  <c r="L58" i="15" s="1"/>
  <c r="N38" i="15"/>
  <c r="O38" i="15" s="1"/>
  <c r="M40" i="15"/>
  <c r="I11" i="15"/>
  <c r="I19" i="15" s="1"/>
  <c r="H19" i="15"/>
  <c r="G11" i="15"/>
  <c r="G19" i="15" s="1"/>
  <c r="F19" i="15"/>
  <c r="O11" i="15"/>
  <c r="O19" i="15" s="1"/>
  <c r="N19" i="15"/>
  <c r="M11" i="15"/>
  <c r="M19" i="15" s="1"/>
  <c r="L19" i="15"/>
  <c r="K11" i="15"/>
  <c r="K19" i="15" s="1"/>
  <c r="J19" i="15"/>
  <c r="E11" i="15"/>
  <c r="E19" i="15" s="1"/>
  <c r="D19" i="15"/>
  <c r="B19" i="15"/>
  <c r="C11" i="15"/>
  <c r="C19" i="15" s="1"/>
  <c r="B33" i="15"/>
  <c r="F33" i="15"/>
  <c r="D60" i="15" l="1"/>
  <c r="N60" i="15"/>
  <c r="J59" i="15"/>
  <c r="H59" i="15"/>
  <c r="B60" i="15"/>
  <c r="B56" i="15"/>
  <c r="N62" i="15"/>
  <c r="O84" i="15"/>
  <c r="M62" i="15"/>
  <c r="M84" i="15" s="1"/>
  <c r="E59" i="15"/>
  <c r="I61" i="15"/>
  <c r="K60" i="15"/>
  <c r="O57" i="15"/>
  <c r="M57" i="15"/>
  <c r="I62" i="15"/>
  <c r="I56" i="15"/>
  <c r="I78" i="15" s="1"/>
  <c r="C59" i="15"/>
  <c r="E62" i="15"/>
  <c r="I57" i="15"/>
  <c r="M60" i="15"/>
  <c r="O61" i="15"/>
  <c r="O83" i="15" s="1"/>
  <c r="O58" i="15"/>
  <c r="M61" i="15"/>
  <c r="K58" i="15"/>
  <c r="I58" i="15"/>
  <c r="O59" i="15"/>
  <c r="I60" i="15"/>
  <c r="K62" i="15"/>
  <c r="E61" i="15"/>
  <c r="K56" i="15"/>
  <c r="K78" i="15" s="1"/>
  <c r="E57" i="15"/>
  <c r="C62" i="15"/>
  <c r="D58" i="15"/>
  <c r="M59" i="15"/>
  <c r="C58" i="15"/>
  <c r="O41" i="15"/>
  <c r="N41" i="15"/>
  <c r="M33" i="15"/>
  <c r="M41" i="15" s="1"/>
  <c r="L41" i="15"/>
  <c r="K41" i="15"/>
  <c r="J41" i="15"/>
  <c r="I41" i="15"/>
  <c r="H41" i="15"/>
  <c r="G33" i="15"/>
  <c r="F41" i="15"/>
  <c r="E41" i="15"/>
  <c r="D41" i="15"/>
  <c r="C33" i="15"/>
  <c r="B41" i="15"/>
  <c r="L62" i="15" l="1"/>
  <c r="D57" i="15"/>
  <c r="E79" i="15"/>
  <c r="H58" i="15"/>
  <c r="I80" i="15"/>
  <c r="B58" i="15"/>
  <c r="C80" i="15"/>
  <c r="L59" i="15"/>
  <c r="M81" i="15"/>
  <c r="N58" i="15"/>
  <c r="O80" i="15"/>
  <c r="L60" i="15"/>
  <c r="M82" i="15"/>
  <c r="H57" i="15"/>
  <c r="I79" i="15"/>
  <c r="D62" i="15"/>
  <c r="E84" i="15"/>
  <c r="B59" i="15"/>
  <c r="C81" i="15"/>
  <c r="H62" i="15"/>
  <c r="I84" i="15"/>
  <c r="L57" i="15"/>
  <c r="M79" i="15"/>
  <c r="N57" i="15"/>
  <c r="O79" i="15"/>
  <c r="J60" i="15"/>
  <c r="K82" i="15"/>
  <c r="H61" i="15"/>
  <c r="I83" i="15"/>
  <c r="D59" i="15"/>
  <c r="E81" i="15"/>
  <c r="B62" i="15"/>
  <c r="C84" i="15"/>
  <c r="D61" i="15"/>
  <c r="E83" i="15"/>
  <c r="J62" i="15"/>
  <c r="K84" i="15"/>
  <c r="H60" i="15"/>
  <c r="I82" i="15"/>
  <c r="N59" i="15"/>
  <c r="N63" i="15" s="1"/>
  <c r="O81" i="15"/>
  <c r="J58" i="15"/>
  <c r="J63" i="15" s="1"/>
  <c r="K80" i="15"/>
  <c r="L61" i="15"/>
  <c r="M83" i="15"/>
  <c r="D63" i="15"/>
  <c r="C41" i="15"/>
  <c r="G41" i="15"/>
  <c r="F55" i="15"/>
  <c r="F63" i="15" s="1"/>
  <c r="L63" i="15" l="1"/>
  <c r="H63" i="15"/>
  <c r="I55" i="15"/>
  <c r="O55" i="15"/>
  <c r="E55" i="15"/>
  <c r="K55" i="15"/>
  <c r="M55" i="15"/>
  <c r="C55" i="15"/>
  <c r="M63" i="15" l="1"/>
  <c r="M77" i="15"/>
  <c r="M85" i="15" s="1"/>
  <c r="K63" i="15"/>
  <c r="K77" i="15"/>
  <c r="K85" i="15" s="1"/>
  <c r="E63" i="15"/>
  <c r="E77" i="15"/>
  <c r="E85" i="15" s="1"/>
  <c r="O63" i="15"/>
  <c r="O77" i="15"/>
  <c r="O85" i="15" s="1"/>
  <c r="I63" i="15"/>
  <c r="I77" i="15"/>
  <c r="I85" i="15" s="1"/>
  <c r="C63" i="15"/>
  <c r="B55" i="15"/>
  <c r="B63" i="15" s="1"/>
  <c r="B85" i="15" l="1"/>
  <c r="C77" i="15"/>
  <c r="C85" i="15" s="1"/>
</calcChain>
</file>

<file path=xl/sharedStrings.xml><?xml version="1.0" encoding="utf-8"?>
<sst xmlns="http://schemas.openxmlformats.org/spreadsheetml/2006/main" count="572" uniqueCount="73">
  <si>
    <t>Еженедельный отчёт по технологическим присоединениям</t>
  </si>
  <si>
    <t>Уровень напряжения</t>
  </si>
  <si>
    <t>Подано заявок</t>
  </si>
  <si>
    <t>Сведения о заключенных договорах технологического присоединения</t>
  </si>
  <si>
    <t>До 15 кВт 0,4 кВ</t>
  </si>
  <si>
    <t>До 670 кВт 0,4 кВ</t>
  </si>
  <si>
    <t>До 150 кВт 0,4 кВ</t>
  </si>
  <si>
    <t>Свыше 670 кВт 0,4 кВ</t>
  </si>
  <si>
    <t>До 15 кВт 6-10 кВ</t>
  </si>
  <si>
    <t>До 150 кВт 6-10 кВ</t>
  </si>
  <si>
    <t>До 670 кВт 6-10 кВ</t>
  </si>
  <si>
    <t>Свыше 670 кВт 6-10 кВ</t>
  </si>
  <si>
    <t>ИТОГО</t>
  </si>
  <si>
    <t>Приложение № 2</t>
  </si>
  <si>
    <t>к Приказу № 158 от 29.04.2013 г.</t>
  </si>
  <si>
    <t xml:space="preserve">Начальник Управления по </t>
  </si>
  <si>
    <t>технологическим присоединениям</t>
  </si>
  <si>
    <t>С.А. Дёминов</t>
  </si>
  <si>
    <t xml:space="preserve">Исп. Федорова Е.В. </t>
  </si>
  <si>
    <t>с начала года</t>
  </si>
  <si>
    <t>Количество заявок</t>
  </si>
  <si>
    <t>Заявленная мощность</t>
  </si>
  <si>
    <t>Количество договоров</t>
  </si>
  <si>
    <t>Мощность</t>
  </si>
  <si>
    <t>Аннулировано заявок</t>
  </si>
  <si>
    <t>Выдано Актов ТП</t>
  </si>
  <si>
    <t>Количество актов</t>
  </si>
  <si>
    <t>Подано заявок на технологическое присоединение</t>
  </si>
  <si>
    <t>Аннулированные заявки</t>
  </si>
  <si>
    <t>Кол-во заявок (шт.)</t>
  </si>
  <si>
    <t>Заявленная мощность, кВт.</t>
  </si>
  <si>
    <t>Количество (шт.)</t>
  </si>
  <si>
    <t>Мощность (кВт)</t>
  </si>
  <si>
    <t>* информация приведена по всем заявкам и договорам на технологическое присоединение по уровням напряжения 0,4 - 35 кВ</t>
  </si>
  <si>
    <t>январь</t>
  </si>
  <si>
    <t>январь 2014 года</t>
  </si>
  <si>
    <t>за месяц</t>
  </si>
  <si>
    <t>февраль 2014 года</t>
  </si>
  <si>
    <t>ИЭС</t>
  </si>
  <si>
    <t>АЭС</t>
  </si>
  <si>
    <t>ЧЭС</t>
  </si>
  <si>
    <t>СЭС</t>
  </si>
  <si>
    <t>НЭС</t>
  </si>
  <si>
    <t>ТЭС</t>
  </si>
  <si>
    <t>УКЭС</t>
  </si>
  <si>
    <t>МЧЭС</t>
  </si>
  <si>
    <t>УОЭС</t>
  </si>
  <si>
    <t>КЭС</t>
  </si>
  <si>
    <t>Ежемесячный отчёт по технологическим присоединениям</t>
  </si>
  <si>
    <t>март 2014 года</t>
  </si>
  <si>
    <t>апрель 2014 года</t>
  </si>
  <si>
    <t>15,05,2014</t>
  </si>
  <si>
    <t>Сведения о заключенных актах ТП</t>
  </si>
  <si>
    <t xml:space="preserve">            Информация ОГУЭП "Облкоммунэнерго " согласно постановления ПРАВИТЕЛЬСТВА РОССИЙСКОЙ ФЕДЕРАЦИИ от 21 января 2004 г. № 24 ОБ УТВЕРЖДЕНИИ СТАНДАРТОВ РАСКРЫТИЯ ИНФОРМАЦИИ СУБЪЕКТАМИ ОПТОВОГО И РОЗНИЧНЫХ РЫНКОВ ЭЛЕКТРИЧЕСКОЙ ЭНЕРГИИ                </t>
  </si>
  <si>
    <t>Сведения о заключенных договорах на ТП</t>
  </si>
  <si>
    <t>2018 год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</si>
  <si>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</si>
  <si>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</si>
  <si>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</si>
  <si>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</si>
  <si>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</si>
  <si>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</si>
  <si>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</si>
  <si>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</si>
  <si>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</si>
  <si>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</si>
  <si>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</si>
  <si>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</si>
  <si>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</si>
  <si>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</si>
  <si>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</si>
  <si>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 xml:space="preserve"> 2018г.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</si>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</sst>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4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0" fillId="0" borderId="2" xfId="0" applyNumberFormat="1" applyBorder="1"/>
    <xf numFmtId="0" fontId="0" fillId="0" borderId="0" xfId="0" applyNumberFormat="1" applyBorder="1"/>
    <xf numFmtId="0" fontId="0" fillId="0" borderId="0" xfId="0" applyNumberFormat="1" applyFont="1"/>
    <xf numFmtId="0" fontId="5" fillId="0" borderId="0" xfId="0" applyNumberFormat="1" applyFont="1" applyAlignment="1">
      <alignment horizontal="right"/>
    </xf>
    <xf numFmtId="0" fontId="0" fillId="0" borderId="1" xfId="0" applyNumberFormat="1" applyFont="1" applyBorder="1"/>
    <xf numFmtId="14" fontId="5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2" fillId="0" borderId="0" xfId="7"/>
    <xf numFmtId="0" fontId="11" fillId="0" borderId="0" xfId="7" applyFont="1" applyFill="1"/>
    <xf numFmtId="3" fontId="11" fillId="0" borderId="0" xfId="7" applyNumberFormat="1" applyFont="1" applyFill="1" applyAlignment="1">
      <alignment horizontal="center" vertical="center"/>
    </xf>
    <xf numFmtId="164" fontId="11" fillId="0" borderId="0" xfId="7" applyNumberFormat="1" applyFont="1" applyFill="1" applyAlignment="1">
      <alignment horizontal="center" vertical="center"/>
    </xf>
    <xf numFmtId="0" fontId="11" fillId="0" borderId="1" xfId="7" applyFont="1" applyFill="1" applyBorder="1"/>
    <xf numFmtId="0" fontId="13" fillId="0" borderId="1" xfId="7" applyFont="1" applyFill="1" applyBorder="1"/>
    <xf numFmtId="3" fontId="7" fillId="0" borderId="1" xfId="7" applyNumberFormat="1" applyFont="1" applyFill="1" applyBorder="1" applyAlignment="1">
      <alignment horizontal="center" vertical="center" wrapText="1"/>
    </xf>
    <xf numFmtId="164" fontId="7" fillId="0" borderId="1" xfId="7" applyNumberFormat="1" applyFont="1" applyFill="1" applyBorder="1" applyAlignment="1">
      <alignment horizontal="center" vertical="center" wrapText="1"/>
    </xf>
    <xf numFmtId="3" fontId="7" fillId="0" borderId="1" xfId="8" applyNumberFormat="1" applyFont="1" applyFill="1" applyBorder="1" applyAlignment="1">
      <alignment horizontal="center" vertical="center"/>
    </xf>
    <xf numFmtId="4" fontId="7" fillId="0" borderId="1" xfId="8" applyNumberFormat="1" applyFont="1" applyFill="1" applyBorder="1" applyAlignment="1">
      <alignment horizontal="center" vertical="center"/>
    </xf>
    <xf numFmtId="3" fontId="9" fillId="0" borderId="0" xfId="7" applyNumberFormat="1" applyFont="1" applyFill="1" applyAlignment="1">
      <alignment horizontal="center" vertical="center"/>
    </xf>
    <xf numFmtId="164" fontId="9" fillId="0" borderId="0" xfId="7" applyNumberFormat="1" applyFont="1" applyFill="1" applyAlignment="1">
      <alignment horizontal="center" vertical="center"/>
    </xf>
    <xf numFmtId="3" fontId="9" fillId="0" borderId="0" xfId="7" applyNumberFormat="1" applyFont="1" applyFill="1" applyAlignment="1">
      <alignment horizontal="left" vertical="center"/>
    </xf>
    <xf numFmtId="0" fontId="14" fillId="2" borderId="1" xfId="7" applyFont="1" applyFill="1" applyBorder="1"/>
    <xf numFmtId="3" fontId="8" fillId="2" borderId="1" xfId="8" applyNumberFormat="1" applyFont="1" applyFill="1" applyBorder="1" applyAlignment="1">
      <alignment horizontal="center" vertical="center"/>
    </xf>
    <xf numFmtId="4" fontId="8" fillId="2" borderId="1" xfId="8" applyNumberFormat="1" applyFont="1" applyFill="1" applyBorder="1" applyAlignment="1">
      <alignment horizontal="center" vertical="center"/>
    </xf>
    <xf numFmtId="164" fontId="8" fillId="2" borderId="1" xfId="8" applyNumberFormat="1" applyFont="1" applyFill="1" applyBorder="1" applyAlignment="1">
      <alignment horizontal="center" vertical="center"/>
    </xf>
    <xf numFmtId="0" fontId="14" fillId="0" borderId="1" xfId="7" applyFont="1" applyFill="1" applyBorder="1"/>
    <xf numFmtId="0" fontId="11" fillId="0" borderId="0" xfId="7" applyFont="1" applyFill="1" applyAlignment="1">
      <alignment horizontal="center" wrapText="1"/>
    </xf>
    <xf numFmtId="0" fontId="7" fillId="0" borderId="1" xfId="7" applyFont="1" applyFill="1" applyBorder="1" applyAlignment="1">
      <alignment horizontal="center" vertical="center" wrapText="1"/>
    </xf>
    <xf numFmtId="3" fontId="7" fillId="0" borderId="10" xfId="7" applyNumberFormat="1" applyFont="1" applyFill="1" applyBorder="1" applyAlignment="1">
      <alignment horizontal="center" vertical="center" wrapText="1"/>
    </xf>
    <xf numFmtId="3" fontId="7" fillId="0" borderId="11" xfId="7" applyNumberFormat="1" applyFont="1" applyFill="1" applyBorder="1" applyAlignment="1">
      <alignment horizontal="center" vertical="center" wrapText="1"/>
    </xf>
    <xf numFmtId="0" fontId="7" fillId="0" borderId="12" xfId="7" applyFont="1" applyFill="1" applyBorder="1" applyAlignment="1">
      <alignment horizontal="center" vertical="center" wrapText="1"/>
    </xf>
    <xf numFmtId="0" fontId="7" fillId="0" borderId="13" xfId="7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12" fillId="3" borderId="0" xfId="7" applyFill="1"/>
    <xf numFmtId="0" fontId="15" fillId="3" borderId="0" xfId="7" applyFont="1" applyFill="1" applyAlignment="1">
      <alignment horizontal="center"/>
    </xf>
    <xf numFmtId="0" fontId="15" fillId="3" borderId="0" xfId="7" applyFont="1" applyFill="1" applyAlignment="1">
      <alignment horizontal="center"/>
    </xf>
    <xf numFmtId="0" fontId="11" fillId="3" borderId="0" xfId="7" applyFont="1" applyFill="1" applyAlignment="1">
      <alignment horizontal="center" vertical="center" wrapText="1"/>
    </xf>
    <xf numFmtId="0" fontId="11" fillId="3" borderId="1" xfId="7" applyFont="1" applyFill="1" applyBorder="1"/>
    <xf numFmtId="0" fontId="7" fillId="3" borderId="12" xfId="7" applyFont="1" applyFill="1" applyBorder="1" applyAlignment="1">
      <alignment horizontal="center" vertical="center" wrapText="1"/>
    </xf>
    <xf numFmtId="0" fontId="7" fillId="3" borderId="13" xfId="7" applyFont="1" applyFill="1" applyBorder="1" applyAlignment="1">
      <alignment horizontal="center" vertical="center" wrapText="1"/>
    </xf>
    <xf numFmtId="3" fontId="7" fillId="3" borderId="10" xfId="7" applyNumberFormat="1" applyFont="1" applyFill="1" applyBorder="1" applyAlignment="1">
      <alignment horizontal="center" vertical="center" wrapText="1"/>
    </xf>
    <xf numFmtId="0" fontId="15" fillId="3" borderId="1" xfId="7" applyFont="1" applyFill="1" applyBorder="1"/>
    <xf numFmtId="3" fontId="7" fillId="3" borderId="1" xfId="7" applyNumberFormat="1" applyFont="1" applyFill="1" applyBorder="1" applyAlignment="1">
      <alignment horizontal="center" vertical="center" wrapText="1"/>
    </xf>
    <xf numFmtId="164" fontId="7" fillId="3" borderId="1" xfId="7" applyNumberFormat="1" applyFont="1" applyFill="1" applyBorder="1" applyAlignment="1">
      <alignment horizontal="center" vertical="center" wrapText="1"/>
    </xf>
    <xf numFmtId="3" fontId="7" fillId="3" borderId="11" xfId="7" applyNumberFormat="1" applyFont="1" applyFill="1" applyBorder="1" applyAlignment="1">
      <alignment horizontal="center" vertical="center" wrapText="1"/>
    </xf>
    <xf numFmtId="0" fontId="8" fillId="4" borderId="1" xfId="7" applyFont="1" applyFill="1" applyBorder="1"/>
    <xf numFmtId="3" fontId="8" fillId="4" borderId="1" xfId="8" applyNumberFormat="1" applyFont="1" applyFill="1" applyBorder="1" applyAlignment="1">
      <alignment horizontal="center" vertical="center"/>
    </xf>
    <xf numFmtId="4" fontId="8" fillId="4" borderId="1" xfId="8" applyNumberFormat="1" applyFont="1" applyFill="1" applyBorder="1" applyAlignment="1">
      <alignment horizontal="center" vertical="center"/>
    </xf>
    <xf numFmtId="0" fontId="12" fillId="4" borderId="0" xfId="7" applyFill="1"/>
    <xf numFmtId="0" fontId="8" fillId="3" borderId="1" xfId="7" applyFont="1" applyFill="1" applyBorder="1"/>
    <xf numFmtId="3" fontId="7" fillId="3" borderId="1" xfId="8" applyNumberFormat="1" applyFont="1" applyFill="1" applyBorder="1" applyAlignment="1">
      <alignment horizontal="center" vertical="center"/>
    </xf>
    <xf numFmtId="4" fontId="7" fillId="3" borderId="1" xfId="8" applyNumberFormat="1" applyFont="1" applyFill="1" applyBorder="1" applyAlignment="1">
      <alignment horizontal="center" vertical="center"/>
    </xf>
    <xf numFmtId="0" fontId="11" fillId="3" borderId="0" xfId="7" applyFont="1" applyFill="1"/>
  </cellXfs>
  <cellStyles count="9">
    <cellStyle name="Обычный" xfId="0" builtinId="0"/>
    <cellStyle name="Обычный 2" xfId="1"/>
    <cellStyle name="Обычный 3" xfId="3"/>
    <cellStyle name="Обычный 3 2" xfId="5"/>
    <cellStyle name="Обычный 4" xfId="7"/>
    <cellStyle name="Финансовый 2" xfId="2"/>
    <cellStyle name="Финансовый 3" xfId="4"/>
    <cellStyle name="Финансовый 3 2" xfId="6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B23" sqref="B23"/>
    </sheetView>
  </sheetViews>
  <sheetFormatPr defaultRowHeight="15" x14ac:dyDescent="0.25"/>
  <cols>
    <col min="1" max="1" width="9.140625" style="22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34</v>
      </c>
      <c r="B5" s="36">
        <v>243</v>
      </c>
      <c r="C5" s="37">
        <v>8581.19</v>
      </c>
      <c r="D5" s="36">
        <v>183</v>
      </c>
      <c r="E5" s="37">
        <v>5103.4000000000005</v>
      </c>
      <c r="F5" s="36">
        <v>17</v>
      </c>
      <c r="G5" s="36">
        <v>192</v>
      </c>
      <c r="H5" s="38">
        <v>4262.6000000000004</v>
      </c>
    </row>
    <row r="6" spans="1:8" ht="15.75" x14ac:dyDescent="0.25">
      <c r="A6" s="39" t="s">
        <v>39</v>
      </c>
      <c r="B6" s="30">
        <v>83</v>
      </c>
      <c r="C6" s="31">
        <v>3148.29</v>
      </c>
      <c r="D6" s="30">
        <v>84</v>
      </c>
      <c r="E6" s="31">
        <v>2305.3000000000002</v>
      </c>
      <c r="F6" s="30">
        <v>2</v>
      </c>
      <c r="G6" s="30">
        <v>41</v>
      </c>
      <c r="H6" s="31">
        <v>1369.4</v>
      </c>
    </row>
    <row r="7" spans="1:8" ht="15.75" x14ac:dyDescent="0.25">
      <c r="A7" s="39" t="s">
        <v>38</v>
      </c>
      <c r="B7" s="30">
        <v>40</v>
      </c>
      <c r="C7" s="31">
        <v>2750.4</v>
      </c>
      <c r="D7" s="30">
        <v>24</v>
      </c>
      <c r="E7" s="31">
        <v>729</v>
      </c>
      <c r="F7" s="30">
        <v>5</v>
      </c>
      <c r="G7" s="30">
        <v>41</v>
      </c>
      <c r="H7" s="31">
        <v>1219</v>
      </c>
    </row>
    <row r="8" spans="1:8" ht="15.75" x14ac:dyDescent="0.25">
      <c r="A8" s="39" t="s">
        <v>47</v>
      </c>
      <c r="B8" s="30">
        <v>2</v>
      </c>
      <c r="C8" s="31">
        <v>18</v>
      </c>
      <c r="D8" s="30">
        <v>5</v>
      </c>
      <c r="E8" s="31">
        <v>93</v>
      </c>
      <c r="F8" s="30">
        <v>0</v>
      </c>
      <c r="G8" s="30">
        <v>1</v>
      </c>
      <c r="H8" s="31">
        <v>3</v>
      </c>
    </row>
    <row r="9" spans="1:8" ht="15.75" x14ac:dyDescent="0.25">
      <c r="A9" s="39" t="s">
        <v>45</v>
      </c>
      <c r="B9" s="30">
        <v>0</v>
      </c>
      <c r="C9" s="31">
        <v>0</v>
      </c>
      <c r="D9" s="30">
        <v>0</v>
      </c>
      <c r="E9" s="31">
        <v>0</v>
      </c>
      <c r="F9" s="30">
        <v>0</v>
      </c>
      <c r="G9" s="30">
        <v>0</v>
      </c>
      <c r="H9" s="31">
        <v>0</v>
      </c>
    </row>
    <row r="10" spans="1:8" ht="15.75" x14ac:dyDescent="0.25">
      <c r="A10" s="39" t="s">
        <v>42</v>
      </c>
      <c r="B10" s="30">
        <v>19</v>
      </c>
      <c r="C10" s="31">
        <v>245.6</v>
      </c>
      <c r="D10" s="30">
        <v>15</v>
      </c>
      <c r="E10" s="31">
        <v>193.5</v>
      </c>
      <c r="F10" s="30">
        <v>0</v>
      </c>
      <c r="G10" s="30">
        <v>16</v>
      </c>
      <c r="H10" s="31">
        <v>177.9</v>
      </c>
    </row>
    <row r="11" spans="1:8" ht="15.75" x14ac:dyDescent="0.25">
      <c r="A11" s="39" t="s">
        <v>41</v>
      </c>
      <c r="B11" s="30">
        <v>17</v>
      </c>
      <c r="C11" s="31">
        <v>488</v>
      </c>
      <c r="D11" s="30">
        <v>9</v>
      </c>
      <c r="E11" s="31">
        <v>657</v>
      </c>
      <c r="F11" s="30">
        <v>4</v>
      </c>
      <c r="G11" s="30">
        <v>20</v>
      </c>
      <c r="H11" s="31">
        <v>569</v>
      </c>
    </row>
    <row r="12" spans="1:8" ht="15.75" x14ac:dyDescent="0.25">
      <c r="A12" s="39" t="s">
        <v>43</v>
      </c>
      <c r="B12" s="30">
        <v>12</v>
      </c>
      <c r="C12" s="31">
        <v>185</v>
      </c>
      <c r="D12" s="30">
        <v>13</v>
      </c>
      <c r="E12" s="31">
        <v>587</v>
      </c>
      <c r="F12" s="30">
        <v>4</v>
      </c>
      <c r="G12" s="30">
        <v>18</v>
      </c>
      <c r="H12" s="31">
        <v>242</v>
      </c>
    </row>
    <row r="13" spans="1:8" ht="15.75" x14ac:dyDescent="0.25">
      <c r="A13" s="39" t="s">
        <v>44</v>
      </c>
      <c r="B13" s="30">
        <v>20</v>
      </c>
      <c r="C13" s="31">
        <v>514</v>
      </c>
      <c r="D13" s="30">
        <v>11</v>
      </c>
      <c r="E13" s="31">
        <v>247</v>
      </c>
      <c r="F13" s="30">
        <v>1</v>
      </c>
      <c r="G13" s="30">
        <v>14</v>
      </c>
      <c r="H13" s="31">
        <v>196</v>
      </c>
    </row>
    <row r="14" spans="1:8" ht="15.75" x14ac:dyDescent="0.25">
      <c r="A14" s="39" t="s">
        <v>46</v>
      </c>
      <c r="B14" s="30">
        <v>33</v>
      </c>
      <c r="C14" s="31">
        <v>883</v>
      </c>
      <c r="D14" s="30">
        <v>13</v>
      </c>
      <c r="E14" s="31">
        <v>148</v>
      </c>
      <c r="F14" s="30">
        <v>0</v>
      </c>
      <c r="G14" s="30">
        <v>34</v>
      </c>
      <c r="H14" s="31">
        <v>399.8</v>
      </c>
    </row>
    <row r="15" spans="1:8" ht="15.75" x14ac:dyDescent="0.25">
      <c r="A15" s="39" t="s">
        <v>40</v>
      </c>
      <c r="B15" s="30">
        <v>17</v>
      </c>
      <c r="C15" s="31">
        <v>348.9</v>
      </c>
      <c r="D15" s="30">
        <v>9</v>
      </c>
      <c r="E15" s="31">
        <v>143.6</v>
      </c>
      <c r="F15" s="30">
        <v>1</v>
      </c>
      <c r="G15" s="30">
        <v>7</v>
      </c>
      <c r="H15" s="31">
        <v>86.5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A5" sqref="A5"/>
    </sheetView>
  </sheetViews>
  <sheetFormatPr defaultRowHeight="15" x14ac:dyDescent="0.25"/>
  <cols>
    <col min="1" max="1" width="9.140625" style="22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4" t="s">
        <v>27</v>
      </c>
      <c r="C3" s="45"/>
      <c r="D3" s="44" t="s">
        <v>52</v>
      </c>
      <c r="E3" s="45"/>
      <c r="F3" s="42" t="s">
        <v>28</v>
      </c>
      <c r="G3" s="44" t="s">
        <v>54</v>
      </c>
      <c r="H3" s="45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64</v>
      </c>
      <c r="B5" s="36">
        <v>538</v>
      </c>
      <c r="C5" s="37">
        <v>11887.43</v>
      </c>
      <c r="D5" s="36">
        <v>323</v>
      </c>
      <c r="E5" s="37">
        <v>5104.32</v>
      </c>
      <c r="F5" s="36">
        <v>28</v>
      </c>
      <c r="G5" s="36">
        <v>436</v>
      </c>
      <c r="H5" s="38">
        <v>6952.48</v>
      </c>
    </row>
    <row r="6" spans="1:8" ht="15.75" x14ac:dyDescent="0.25">
      <c r="A6" s="39" t="s">
        <v>39</v>
      </c>
      <c r="B6" s="30">
        <v>108</v>
      </c>
      <c r="C6" s="31">
        <v>3821.75</v>
      </c>
      <c r="D6" s="30">
        <v>62</v>
      </c>
      <c r="E6" s="31">
        <v>1145.46</v>
      </c>
      <c r="F6" s="30">
        <v>12</v>
      </c>
      <c r="G6" s="30">
        <v>107</v>
      </c>
      <c r="H6" s="31">
        <v>2026</v>
      </c>
    </row>
    <row r="7" spans="1:8" ht="15.75" x14ac:dyDescent="0.25">
      <c r="A7" s="39" t="s">
        <v>38</v>
      </c>
      <c r="B7" s="30">
        <v>91</v>
      </c>
      <c r="C7" s="31">
        <v>1687</v>
      </c>
      <c r="D7" s="30">
        <v>55</v>
      </c>
      <c r="E7" s="31">
        <v>990</v>
      </c>
      <c r="F7" s="30">
        <v>1</v>
      </c>
      <c r="G7" s="30">
        <v>70</v>
      </c>
      <c r="H7" s="31">
        <v>1082.47</v>
      </c>
    </row>
    <row r="8" spans="1:8" ht="15.75" x14ac:dyDescent="0.25">
      <c r="A8" s="39" t="s">
        <v>47</v>
      </c>
      <c r="B8" s="30">
        <v>18</v>
      </c>
      <c r="C8" s="31">
        <v>558.68000000000006</v>
      </c>
      <c r="D8" s="30">
        <v>6</v>
      </c>
      <c r="E8" s="31">
        <v>86</v>
      </c>
      <c r="F8" s="30">
        <v>1</v>
      </c>
      <c r="G8" s="30">
        <v>13</v>
      </c>
      <c r="H8" s="31">
        <v>149.68</v>
      </c>
    </row>
    <row r="9" spans="1:8" ht="15.75" x14ac:dyDescent="0.25">
      <c r="A9" s="39" t="s">
        <v>45</v>
      </c>
      <c r="B9" s="30">
        <v>1</v>
      </c>
      <c r="C9" s="31">
        <v>5</v>
      </c>
      <c r="D9" s="30">
        <v>2</v>
      </c>
      <c r="E9" s="31">
        <v>20</v>
      </c>
      <c r="F9" s="30">
        <v>1</v>
      </c>
      <c r="G9" s="30">
        <v>1</v>
      </c>
      <c r="H9" s="31">
        <v>10</v>
      </c>
    </row>
    <row r="10" spans="1:8" ht="15.75" x14ac:dyDescent="0.25">
      <c r="A10" s="39" t="s">
        <v>42</v>
      </c>
      <c r="B10" s="30">
        <v>45</v>
      </c>
      <c r="C10" s="31">
        <v>782.7</v>
      </c>
      <c r="D10" s="30">
        <v>40</v>
      </c>
      <c r="E10" s="31">
        <v>1051.7</v>
      </c>
      <c r="F10" s="30">
        <v>0</v>
      </c>
      <c r="G10" s="30">
        <v>51</v>
      </c>
      <c r="H10" s="31">
        <v>610.5</v>
      </c>
    </row>
    <row r="11" spans="1:8" ht="15.75" x14ac:dyDescent="0.25">
      <c r="A11" s="39" t="s">
        <v>41</v>
      </c>
      <c r="B11" s="30">
        <v>48</v>
      </c>
      <c r="C11" s="31">
        <v>1586</v>
      </c>
      <c r="D11" s="30">
        <v>19</v>
      </c>
      <c r="E11" s="31">
        <v>219</v>
      </c>
      <c r="F11" s="30">
        <v>5</v>
      </c>
      <c r="G11" s="30">
        <v>37</v>
      </c>
      <c r="H11" s="31">
        <v>828</v>
      </c>
    </row>
    <row r="12" spans="1:8" ht="15.75" x14ac:dyDescent="0.25">
      <c r="A12" s="39" t="s">
        <v>43</v>
      </c>
      <c r="B12" s="30">
        <v>54</v>
      </c>
      <c r="C12" s="31">
        <v>887</v>
      </c>
      <c r="D12" s="30">
        <v>21</v>
      </c>
      <c r="E12" s="31">
        <v>257.16000000000003</v>
      </c>
      <c r="F12" s="30">
        <v>3</v>
      </c>
      <c r="G12" s="30">
        <v>25</v>
      </c>
      <c r="H12" s="31">
        <v>248</v>
      </c>
    </row>
    <row r="13" spans="1:8" ht="15.75" x14ac:dyDescent="0.25">
      <c r="A13" s="39" t="s">
        <v>44</v>
      </c>
      <c r="B13" s="30">
        <v>66</v>
      </c>
      <c r="C13" s="31">
        <v>1058.5</v>
      </c>
      <c r="D13" s="30">
        <v>46</v>
      </c>
      <c r="E13" s="31">
        <v>523</v>
      </c>
      <c r="F13" s="30">
        <v>1</v>
      </c>
      <c r="G13" s="30">
        <v>59</v>
      </c>
      <c r="H13" s="31">
        <v>936.5</v>
      </c>
    </row>
    <row r="14" spans="1:8" ht="15.75" x14ac:dyDescent="0.25">
      <c r="A14" s="39" t="s">
        <v>46</v>
      </c>
      <c r="B14" s="30">
        <v>66</v>
      </c>
      <c r="C14" s="31">
        <v>722</v>
      </c>
      <c r="D14" s="30">
        <v>35</v>
      </c>
      <c r="E14" s="31">
        <v>399</v>
      </c>
      <c r="F14" s="30">
        <v>0</v>
      </c>
      <c r="G14" s="30">
        <v>39</v>
      </c>
      <c r="H14" s="31">
        <v>519.20000000000005</v>
      </c>
    </row>
    <row r="15" spans="1:8" ht="15.75" x14ac:dyDescent="0.25">
      <c r="A15" s="39" t="s">
        <v>40</v>
      </c>
      <c r="B15" s="30">
        <v>41</v>
      </c>
      <c r="C15" s="31">
        <v>778.8</v>
      </c>
      <c r="D15" s="30">
        <v>37</v>
      </c>
      <c r="E15" s="31">
        <v>413</v>
      </c>
      <c r="F15" s="30">
        <v>4</v>
      </c>
      <c r="G15" s="30">
        <v>34</v>
      </c>
      <c r="H15" s="31">
        <v>542.13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H5" sqref="H5"/>
    </sheetView>
  </sheetViews>
  <sheetFormatPr defaultRowHeight="15" x14ac:dyDescent="0.25"/>
  <cols>
    <col min="1" max="1" width="10.42578125" style="22" customWidth="1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4" t="s">
        <v>27</v>
      </c>
      <c r="C3" s="45"/>
      <c r="D3" s="44" t="s">
        <v>52</v>
      </c>
      <c r="E3" s="45"/>
      <c r="F3" s="42" t="s">
        <v>28</v>
      </c>
      <c r="G3" s="44" t="s">
        <v>54</v>
      </c>
      <c r="H3" s="45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65</v>
      </c>
      <c r="B5" s="36">
        <v>480</v>
      </c>
      <c r="C5" s="37">
        <v>13162.73</v>
      </c>
      <c r="D5" s="36">
        <v>328</v>
      </c>
      <c r="E5" s="37">
        <v>5528.08</v>
      </c>
      <c r="F5" s="36">
        <v>27</v>
      </c>
      <c r="G5" s="36">
        <v>402</v>
      </c>
      <c r="H5" s="38">
        <v>7255.04</v>
      </c>
    </row>
    <row r="6" spans="1:8" ht="15.75" x14ac:dyDescent="0.25">
      <c r="A6" s="39" t="s">
        <v>39</v>
      </c>
      <c r="B6" s="30">
        <v>132</v>
      </c>
      <c r="C6" s="31">
        <v>2358.62</v>
      </c>
      <c r="D6" s="30">
        <v>59</v>
      </c>
      <c r="E6" s="31">
        <v>1221.3</v>
      </c>
      <c r="F6" s="30">
        <v>13</v>
      </c>
      <c r="G6" s="30">
        <v>74</v>
      </c>
      <c r="H6" s="31">
        <v>1712.4</v>
      </c>
    </row>
    <row r="7" spans="1:8" ht="15.75" x14ac:dyDescent="0.25">
      <c r="A7" s="39" t="s">
        <v>38</v>
      </c>
      <c r="B7" s="30">
        <v>78</v>
      </c>
      <c r="C7" s="31">
        <v>6408</v>
      </c>
      <c r="D7" s="30">
        <v>47</v>
      </c>
      <c r="E7" s="31">
        <v>740</v>
      </c>
      <c r="F7" s="30">
        <v>3</v>
      </c>
      <c r="G7" s="30">
        <v>54</v>
      </c>
      <c r="H7" s="31">
        <v>1082</v>
      </c>
    </row>
    <row r="8" spans="1:8" ht="15.75" x14ac:dyDescent="0.25">
      <c r="A8" s="39" t="s">
        <v>47</v>
      </c>
      <c r="B8" s="30">
        <v>13</v>
      </c>
      <c r="C8" s="31">
        <v>150</v>
      </c>
      <c r="D8" s="30">
        <v>11</v>
      </c>
      <c r="E8" s="31">
        <v>109</v>
      </c>
      <c r="F8" s="30">
        <v>0</v>
      </c>
      <c r="G8" s="30">
        <v>16</v>
      </c>
      <c r="H8" s="31">
        <v>550</v>
      </c>
    </row>
    <row r="9" spans="1:8" ht="15.75" x14ac:dyDescent="0.25">
      <c r="A9" s="39" t="s">
        <v>45</v>
      </c>
      <c r="B9" s="30">
        <v>1</v>
      </c>
      <c r="C9" s="31">
        <v>10</v>
      </c>
      <c r="D9" s="30">
        <v>1</v>
      </c>
      <c r="E9" s="31">
        <v>5</v>
      </c>
      <c r="F9" s="30">
        <v>0</v>
      </c>
      <c r="G9" s="30">
        <v>0</v>
      </c>
      <c r="H9" s="31">
        <v>0</v>
      </c>
    </row>
    <row r="10" spans="1:8" ht="15.75" x14ac:dyDescent="0.25">
      <c r="A10" s="39" t="s">
        <v>42</v>
      </c>
      <c r="B10" s="30">
        <v>31</v>
      </c>
      <c r="C10" s="31">
        <v>765.36</v>
      </c>
      <c r="D10" s="30">
        <v>52</v>
      </c>
      <c r="E10" s="31">
        <v>1151.48</v>
      </c>
      <c r="F10" s="30">
        <v>0</v>
      </c>
      <c r="G10" s="30">
        <v>35</v>
      </c>
      <c r="H10" s="31">
        <v>466.64</v>
      </c>
    </row>
    <row r="11" spans="1:8" ht="15.75" x14ac:dyDescent="0.25">
      <c r="A11" s="39" t="s">
        <v>41</v>
      </c>
      <c r="B11" s="30">
        <v>29</v>
      </c>
      <c r="C11" s="31">
        <v>399</v>
      </c>
      <c r="D11" s="30">
        <v>34</v>
      </c>
      <c r="E11" s="31">
        <v>458</v>
      </c>
      <c r="F11" s="30">
        <v>1</v>
      </c>
      <c r="G11" s="30">
        <v>49</v>
      </c>
      <c r="H11" s="31">
        <v>976.2</v>
      </c>
    </row>
    <row r="12" spans="1:8" ht="15.75" x14ac:dyDescent="0.25">
      <c r="A12" s="39" t="s">
        <v>43</v>
      </c>
      <c r="B12" s="30">
        <v>8</v>
      </c>
      <c r="C12" s="31">
        <v>93</v>
      </c>
      <c r="D12" s="30">
        <v>23</v>
      </c>
      <c r="E12" s="31">
        <v>213.8</v>
      </c>
      <c r="F12" s="30">
        <v>1</v>
      </c>
      <c r="G12" s="30">
        <v>17</v>
      </c>
      <c r="H12" s="31">
        <v>170</v>
      </c>
    </row>
    <row r="13" spans="1:8" ht="15.75" x14ac:dyDescent="0.25">
      <c r="A13" s="39" t="s">
        <v>44</v>
      </c>
      <c r="B13" s="30">
        <v>60</v>
      </c>
      <c r="C13" s="31">
        <v>1678.5</v>
      </c>
      <c r="D13" s="30">
        <v>16</v>
      </c>
      <c r="E13" s="31">
        <v>475.5</v>
      </c>
      <c r="F13" s="30">
        <v>6</v>
      </c>
      <c r="G13" s="30">
        <v>64</v>
      </c>
      <c r="H13" s="31">
        <v>1014</v>
      </c>
    </row>
    <row r="14" spans="1:8" ht="15.75" x14ac:dyDescent="0.25">
      <c r="A14" s="39" t="s">
        <v>46</v>
      </c>
      <c r="B14" s="30">
        <v>102</v>
      </c>
      <c r="C14" s="31">
        <v>994.25</v>
      </c>
      <c r="D14" s="30">
        <v>52</v>
      </c>
      <c r="E14" s="31">
        <v>640</v>
      </c>
      <c r="F14" s="30">
        <v>3</v>
      </c>
      <c r="G14" s="30">
        <v>60</v>
      </c>
      <c r="H14" s="31">
        <v>710</v>
      </c>
    </row>
    <row r="15" spans="1:8" ht="15.75" x14ac:dyDescent="0.25">
      <c r="A15" s="39" t="s">
        <v>40</v>
      </c>
      <c r="B15" s="30">
        <v>26</v>
      </c>
      <c r="C15" s="31">
        <v>306</v>
      </c>
      <c r="D15" s="30">
        <v>33</v>
      </c>
      <c r="E15" s="31">
        <v>514</v>
      </c>
      <c r="F15" s="30">
        <v>0</v>
      </c>
      <c r="G15" s="30">
        <v>33</v>
      </c>
      <c r="H15" s="31">
        <v>573.79999999999995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4" workbookViewId="0">
      <selection activeCell="H30" sqref="H30"/>
    </sheetView>
  </sheetViews>
  <sheetFormatPr defaultRowHeight="15" x14ac:dyDescent="0.25"/>
  <cols>
    <col min="1" max="1" width="10.7109375" style="22" customWidth="1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66</v>
      </c>
      <c r="B5" s="36">
        <v>1475</v>
      </c>
      <c r="C5" s="37">
        <v>35838.959999999999</v>
      </c>
      <c r="D5" s="36">
        <v>988</v>
      </c>
      <c r="E5" s="37">
        <v>15170.64</v>
      </c>
      <c r="F5" s="36">
        <v>84</v>
      </c>
      <c r="G5" s="36">
        <v>1228</v>
      </c>
      <c r="H5" s="38">
        <v>22875.279999999999</v>
      </c>
    </row>
    <row r="6" spans="1:8" ht="15.75" x14ac:dyDescent="0.25">
      <c r="A6" s="39" t="s">
        <v>39</v>
      </c>
      <c r="B6" s="30">
        <v>342</v>
      </c>
      <c r="C6" s="31">
        <v>9136.619999999999</v>
      </c>
      <c r="D6" s="30">
        <v>189</v>
      </c>
      <c r="E6" s="31">
        <v>3373.76</v>
      </c>
      <c r="F6" s="30">
        <v>33</v>
      </c>
      <c r="G6" s="30">
        <v>276</v>
      </c>
      <c r="H6" s="31">
        <v>7106.9</v>
      </c>
    </row>
    <row r="7" spans="1:8" ht="15.75" x14ac:dyDescent="0.25">
      <c r="A7" s="39" t="s">
        <v>38</v>
      </c>
      <c r="B7" s="30">
        <v>256</v>
      </c>
      <c r="C7" s="31">
        <v>9668.5</v>
      </c>
      <c r="D7" s="30">
        <v>163</v>
      </c>
      <c r="E7" s="31">
        <v>2739</v>
      </c>
      <c r="F7" s="30">
        <v>6</v>
      </c>
      <c r="G7" s="30">
        <v>183</v>
      </c>
      <c r="H7" s="31">
        <v>3619.4300000000003</v>
      </c>
    </row>
    <row r="8" spans="1:8" ht="15.75" x14ac:dyDescent="0.25">
      <c r="A8" s="39" t="s">
        <v>47</v>
      </c>
      <c r="B8" s="30">
        <v>45</v>
      </c>
      <c r="C8" s="31">
        <v>1745.68</v>
      </c>
      <c r="D8" s="30">
        <v>28</v>
      </c>
      <c r="E8" s="31">
        <v>344</v>
      </c>
      <c r="F8" s="30">
        <v>2</v>
      </c>
      <c r="G8" s="30">
        <v>37</v>
      </c>
      <c r="H8" s="31">
        <v>790.68000000000006</v>
      </c>
    </row>
    <row r="9" spans="1:8" ht="15.75" x14ac:dyDescent="0.25">
      <c r="A9" s="39" t="s">
        <v>45</v>
      </c>
      <c r="B9" s="30">
        <v>3</v>
      </c>
      <c r="C9" s="31">
        <v>25</v>
      </c>
      <c r="D9" s="30">
        <v>4</v>
      </c>
      <c r="E9" s="31">
        <v>35</v>
      </c>
      <c r="F9" s="30">
        <v>1</v>
      </c>
      <c r="G9" s="30">
        <v>2</v>
      </c>
      <c r="H9" s="31">
        <v>72.900000000000006</v>
      </c>
    </row>
    <row r="10" spans="1:8" ht="15.75" x14ac:dyDescent="0.25">
      <c r="A10" s="39" t="s">
        <v>42</v>
      </c>
      <c r="B10" s="30">
        <v>112</v>
      </c>
      <c r="C10" s="31">
        <v>1999.1800000000003</v>
      </c>
      <c r="D10" s="30">
        <v>114</v>
      </c>
      <c r="E10" s="31">
        <v>2461.67</v>
      </c>
      <c r="F10" s="30">
        <v>0</v>
      </c>
      <c r="G10" s="30">
        <v>118</v>
      </c>
      <c r="H10" s="31">
        <v>1689.1399999999999</v>
      </c>
    </row>
    <row r="11" spans="1:8" ht="15.75" x14ac:dyDescent="0.25">
      <c r="A11" s="39" t="s">
        <v>41</v>
      </c>
      <c r="B11" s="30">
        <v>123</v>
      </c>
      <c r="C11" s="31">
        <v>2944</v>
      </c>
      <c r="D11" s="30">
        <v>85</v>
      </c>
      <c r="E11" s="31">
        <v>1035</v>
      </c>
      <c r="F11" s="30">
        <v>12</v>
      </c>
      <c r="G11" s="30">
        <v>120</v>
      </c>
      <c r="H11" s="31">
        <v>2184.6000000000004</v>
      </c>
    </row>
    <row r="12" spans="1:8" ht="15.75" x14ac:dyDescent="0.25">
      <c r="A12" s="39" t="s">
        <v>43</v>
      </c>
      <c r="B12" s="30">
        <v>83</v>
      </c>
      <c r="C12" s="31">
        <v>1572.5</v>
      </c>
      <c r="D12" s="30">
        <v>73</v>
      </c>
      <c r="E12" s="31">
        <v>852.96</v>
      </c>
      <c r="F12" s="30">
        <v>9</v>
      </c>
      <c r="G12" s="30">
        <v>63</v>
      </c>
      <c r="H12" s="31">
        <v>769.5</v>
      </c>
    </row>
    <row r="13" spans="1:8" ht="15.75" x14ac:dyDescent="0.25">
      <c r="A13" s="39" t="s">
        <v>44</v>
      </c>
      <c r="B13" s="30">
        <v>157</v>
      </c>
      <c r="C13" s="31">
        <v>3887.5</v>
      </c>
      <c r="D13" s="30">
        <v>82</v>
      </c>
      <c r="E13" s="31">
        <v>1248.5</v>
      </c>
      <c r="F13" s="30">
        <v>7</v>
      </c>
      <c r="G13" s="30">
        <v>143</v>
      </c>
      <c r="H13" s="31">
        <v>2816.5</v>
      </c>
    </row>
    <row r="14" spans="1:8" ht="15.75" x14ac:dyDescent="0.25">
      <c r="A14" s="39" t="s">
        <v>46</v>
      </c>
      <c r="B14" s="30">
        <v>235</v>
      </c>
      <c r="C14" s="31">
        <v>2681.05</v>
      </c>
      <c r="D14" s="30">
        <v>140</v>
      </c>
      <c r="E14" s="31">
        <v>1717.25</v>
      </c>
      <c r="F14" s="30">
        <v>8</v>
      </c>
      <c r="G14" s="30">
        <v>170</v>
      </c>
      <c r="H14" s="31">
        <v>2082.6999999999998</v>
      </c>
    </row>
    <row r="15" spans="1:8" ht="15.75" x14ac:dyDescent="0.25">
      <c r="A15" s="39" t="s">
        <v>40</v>
      </c>
      <c r="B15" s="30">
        <v>119</v>
      </c>
      <c r="C15" s="31">
        <v>2178.9300000000003</v>
      </c>
      <c r="D15" s="30">
        <v>110</v>
      </c>
      <c r="E15" s="31">
        <v>1363.5</v>
      </c>
      <c r="F15" s="30">
        <v>6</v>
      </c>
      <c r="G15" s="30">
        <v>116</v>
      </c>
      <c r="H15" s="31">
        <v>1742.93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sqref="A1:H1"/>
    </sheetView>
  </sheetViews>
  <sheetFormatPr defaultRowHeight="15" x14ac:dyDescent="0.25"/>
  <cols>
    <col min="1" max="1" width="10.42578125" style="22" customWidth="1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4" t="s">
        <v>27</v>
      </c>
      <c r="C3" s="45"/>
      <c r="D3" s="44" t="s">
        <v>52</v>
      </c>
      <c r="E3" s="45"/>
      <c r="F3" s="42" t="s">
        <v>28</v>
      </c>
      <c r="G3" s="44" t="s">
        <v>54</v>
      </c>
      <c r="H3" s="45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67</v>
      </c>
      <c r="B5" s="36">
        <v>616</v>
      </c>
      <c r="C5" s="37">
        <v>16470.561999999998</v>
      </c>
      <c r="D5" s="36">
        <v>489</v>
      </c>
      <c r="E5" s="37">
        <v>9185.98</v>
      </c>
      <c r="F5" s="36">
        <v>41</v>
      </c>
      <c r="G5" s="36">
        <v>524</v>
      </c>
      <c r="H5" s="38">
        <v>10262.98</v>
      </c>
    </row>
    <row r="6" spans="1:8" ht="15.75" x14ac:dyDescent="0.25">
      <c r="A6" s="39" t="s">
        <v>39</v>
      </c>
      <c r="B6" s="30">
        <v>139</v>
      </c>
      <c r="C6" s="31">
        <v>3879.1400000000003</v>
      </c>
      <c r="D6" s="30">
        <v>74</v>
      </c>
      <c r="E6" s="31">
        <v>2284.1999999999998</v>
      </c>
      <c r="F6" s="30">
        <v>12</v>
      </c>
      <c r="G6" s="30">
        <v>129</v>
      </c>
      <c r="H6" s="31">
        <v>2908.48</v>
      </c>
    </row>
    <row r="7" spans="1:8" ht="15.75" x14ac:dyDescent="0.25">
      <c r="A7" s="39" t="s">
        <v>38</v>
      </c>
      <c r="B7" s="30">
        <v>96</v>
      </c>
      <c r="C7" s="31">
        <v>2003.3119999999999</v>
      </c>
      <c r="D7" s="30">
        <v>81</v>
      </c>
      <c r="E7" s="31">
        <v>1606.44</v>
      </c>
      <c r="F7" s="30">
        <v>3</v>
      </c>
      <c r="G7" s="30">
        <v>83</v>
      </c>
      <c r="H7" s="31">
        <v>1662</v>
      </c>
    </row>
    <row r="8" spans="1:8" ht="15.75" x14ac:dyDescent="0.25">
      <c r="A8" s="39" t="s">
        <v>47</v>
      </c>
      <c r="B8" s="30">
        <v>18</v>
      </c>
      <c r="C8" s="31">
        <v>179</v>
      </c>
      <c r="D8" s="30">
        <v>16</v>
      </c>
      <c r="E8" s="31">
        <v>200</v>
      </c>
      <c r="F8" s="30">
        <v>1</v>
      </c>
      <c r="G8" s="30">
        <v>13</v>
      </c>
      <c r="H8" s="31">
        <v>200</v>
      </c>
    </row>
    <row r="9" spans="1:8" ht="15.75" x14ac:dyDescent="0.25">
      <c r="A9" s="39" t="s">
        <v>45</v>
      </c>
      <c r="B9" s="30">
        <v>1</v>
      </c>
      <c r="C9" s="31">
        <v>4</v>
      </c>
      <c r="D9" s="30">
        <v>1</v>
      </c>
      <c r="E9" s="31">
        <v>10</v>
      </c>
      <c r="F9" s="30">
        <v>0</v>
      </c>
      <c r="G9" s="30">
        <v>1</v>
      </c>
      <c r="H9" s="31">
        <v>10</v>
      </c>
    </row>
    <row r="10" spans="1:8" ht="15.75" x14ac:dyDescent="0.25">
      <c r="A10" s="39" t="s">
        <v>42</v>
      </c>
      <c r="B10" s="30">
        <v>129</v>
      </c>
      <c r="C10" s="31">
        <v>2826.21</v>
      </c>
      <c r="D10" s="30">
        <v>54</v>
      </c>
      <c r="E10" s="31">
        <v>1178.94</v>
      </c>
      <c r="F10" s="30">
        <v>1</v>
      </c>
      <c r="G10" s="30">
        <v>59</v>
      </c>
      <c r="H10" s="31">
        <v>981.65</v>
      </c>
    </row>
    <row r="11" spans="1:8" ht="15.75" x14ac:dyDescent="0.25">
      <c r="A11" s="39" t="s">
        <v>41</v>
      </c>
      <c r="B11" s="30">
        <v>47</v>
      </c>
      <c r="C11" s="31">
        <v>4804.8</v>
      </c>
      <c r="D11" s="30">
        <v>44</v>
      </c>
      <c r="E11" s="31">
        <v>662.4</v>
      </c>
      <c r="F11" s="30">
        <v>7</v>
      </c>
      <c r="G11" s="30">
        <v>39</v>
      </c>
      <c r="H11" s="31">
        <v>1197.8</v>
      </c>
    </row>
    <row r="12" spans="1:8" ht="15.75" x14ac:dyDescent="0.25">
      <c r="A12" s="39" t="s">
        <v>43</v>
      </c>
      <c r="B12" s="30">
        <v>38</v>
      </c>
      <c r="C12" s="31">
        <v>511</v>
      </c>
      <c r="D12" s="30">
        <v>17</v>
      </c>
      <c r="E12" s="31">
        <v>517</v>
      </c>
      <c r="F12" s="30">
        <v>1</v>
      </c>
      <c r="G12" s="30">
        <v>25</v>
      </c>
      <c r="H12" s="31">
        <v>929</v>
      </c>
    </row>
    <row r="13" spans="1:8" ht="15.75" x14ac:dyDescent="0.25">
      <c r="A13" s="39" t="s">
        <v>44</v>
      </c>
      <c r="B13" s="30">
        <v>39</v>
      </c>
      <c r="C13" s="31">
        <v>832.3</v>
      </c>
      <c r="D13" s="30">
        <v>70</v>
      </c>
      <c r="E13" s="31">
        <v>1121</v>
      </c>
      <c r="F13" s="30">
        <v>9</v>
      </c>
      <c r="G13" s="30">
        <v>38</v>
      </c>
      <c r="H13" s="31">
        <v>778</v>
      </c>
    </row>
    <row r="14" spans="1:8" ht="15.75" x14ac:dyDescent="0.25">
      <c r="A14" s="39" t="s">
        <v>46</v>
      </c>
      <c r="B14" s="30">
        <v>86</v>
      </c>
      <c r="C14" s="31">
        <v>937.5</v>
      </c>
      <c r="D14" s="30">
        <v>82</v>
      </c>
      <c r="E14" s="31">
        <v>1023.3</v>
      </c>
      <c r="F14" s="30">
        <v>7</v>
      </c>
      <c r="G14" s="30">
        <v>114</v>
      </c>
      <c r="H14" s="31">
        <v>1083.75</v>
      </c>
    </row>
    <row r="15" spans="1:8" ht="15.75" x14ac:dyDescent="0.25">
      <c r="A15" s="39" t="s">
        <v>40</v>
      </c>
      <c r="B15" s="30">
        <v>23</v>
      </c>
      <c r="C15" s="31">
        <v>493.3</v>
      </c>
      <c r="D15" s="30">
        <v>50</v>
      </c>
      <c r="E15" s="31">
        <v>582.70000000000005</v>
      </c>
      <c r="F15" s="30">
        <v>0</v>
      </c>
      <c r="G15" s="30">
        <v>23</v>
      </c>
      <c r="H15" s="31">
        <v>512.29999999999995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B20" sqref="B20"/>
    </sheetView>
  </sheetViews>
  <sheetFormatPr defaultRowHeight="15" x14ac:dyDescent="0.25"/>
  <cols>
    <col min="1" max="1" width="10.42578125" style="22" customWidth="1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4" t="s">
        <v>27</v>
      </c>
      <c r="C3" s="45"/>
      <c r="D3" s="44" t="s">
        <v>52</v>
      </c>
      <c r="E3" s="45"/>
      <c r="F3" s="42" t="s">
        <v>28</v>
      </c>
      <c r="G3" s="44" t="s">
        <v>54</v>
      </c>
      <c r="H3" s="45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68</v>
      </c>
      <c r="B5" s="36">
        <v>407</v>
      </c>
      <c r="C5" s="37">
        <v>10331.228000000001</v>
      </c>
      <c r="D5" s="36">
        <v>416</v>
      </c>
      <c r="E5" s="37">
        <v>6181.76</v>
      </c>
      <c r="F5" s="36">
        <v>37</v>
      </c>
      <c r="G5" s="36">
        <v>441</v>
      </c>
      <c r="H5" s="38">
        <v>6263.558</v>
      </c>
    </row>
    <row r="6" spans="1:8" ht="15.75" x14ac:dyDescent="0.25">
      <c r="A6" s="39" t="s">
        <v>39</v>
      </c>
      <c r="B6" s="30">
        <v>86</v>
      </c>
      <c r="C6" s="31">
        <v>2910.77</v>
      </c>
      <c r="D6" s="30">
        <v>82</v>
      </c>
      <c r="E6" s="31">
        <v>1596.7</v>
      </c>
      <c r="F6" s="30">
        <v>7</v>
      </c>
      <c r="G6" s="30">
        <v>101</v>
      </c>
      <c r="H6" s="31">
        <v>1903.54</v>
      </c>
    </row>
    <row r="7" spans="1:8" ht="15.75" x14ac:dyDescent="0.25">
      <c r="A7" s="39" t="s">
        <v>38</v>
      </c>
      <c r="B7" s="30">
        <v>70</v>
      </c>
      <c r="C7" s="31">
        <v>2130</v>
      </c>
      <c r="D7" s="30">
        <v>52</v>
      </c>
      <c r="E7" s="31">
        <v>800.39</v>
      </c>
      <c r="F7" s="30">
        <v>1</v>
      </c>
      <c r="G7" s="30">
        <v>74</v>
      </c>
      <c r="H7" s="31">
        <v>1149.99</v>
      </c>
    </row>
    <row r="8" spans="1:8" ht="15.75" x14ac:dyDescent="0.25">
      <c r="A8" s="39" t="s">
        <v>47</v>
      </c>
      <c r="B8" s="30">
        <v>9</v>
      </c>
      <c r="C8" s="31">
        <v>73</v>
      </c>
      <c r="D8" s="30">
        <v>9</v>
      </c>
      <c r="E8" s="31">
        <v>91</v>
      </c>
      <c r="F8" s="30">
        <v>2</v>
      </c>
      <c r="G8" s="30">
        <v>7</v>
      </c>
      <c r="H8" s="31">
        <v>61</v>
      </c>
    </row>
    <row r="9" spans="1:8" ht="15.75" x14ac:dyDescent="0.25">
      <c r="A9" s="39" t="s">
        <v>45</v>
      </c>
      <c r="B9" s="30">
        <v>1</v>
      </c>
      <c r="C9" s="31">
        <v>10</v>
      </c>
      <c r="D9" s="30">
        <v>0</v>
      </c>
      <c r="E9" s="31">
        <v>0</v>
      </c>
      <c r="F9" s="30">
        <v>0</v>
      </c>
      <c r="G9" s="30">
        <v>0</v>
      </c>
      <c r="H9" s="31">
        <v>0</v>
      </c>
    </row>
    <row r="10" spans="1:8" ht="15.75" x14ac:dyDescent="0.25">
      <c r="A10" s="39" t="s">
        <v>42</v>
      </c>
      <c r="B10" s="30">
        <v>66</v>
      </c>
      <c r="C10" s="31">
        <v>1741.6079999999999</v>
      </c>
      <c r="D10" s="30">
        <v>57</v>
      </c>
      <c r="E10" s="31">
        <v>754.87</v>
      </c>
      <c r="F10" s="30">
        <v>2</v>
      </c>
      <c r="G10" s="30">
        <v>73</v>
      </c>
      <c r="H10" s="31">
        <v>726.08799999999997</v>
      </c>
    </row>
    <row r="11" spans="1:8" ht="15.75" x14ac:dyDescent="0.25">
      <c r="A11" s="39" t="s">
        <v>41</v>
      </c>
      <c r="B11" s="30">
        <v>29</v>
      </c>
      <c r="C11" s="31">
        <v>911.7</v>
      </c>
      <c r="D11" s="30">
        <v>36</v>
      </c>
      <c r="E11" s="31">
        <v>555.79999999999995</v>
      </c>
      <c r="F11" s="30">
        <v>1</v>
      </c>
      <c r="G11" s="30">
        <v>29</v>
      </c>
      <c r="H11" s="31">
        <v>647.5</v>
      </c>
    </row>
    <row r="12" spans="1:8" ht="15.75" x14ac:dyDescent="0.25">
      <c r="A12" s="39" t="s">
        <v>43</v>
      </c>
      <c r="B12" s="30">
        <v>27</v>
      </c>
      <c r="C12" s="31">
        <v>577.14</v>
      </c>
      <c r="D12" s="30">
        <v>19</v>
      </c>
      <c r="E12" s="31">
        <v>142</v>
      </c>
      <c r="F12" s="30">
        <v>8</v>
      </c>
      <c r="G12" s="30">
        <v>27</v>
      </c>
      <c r="H12" s="31">
        <v>240.14</v>
      </c>
    </row>
    <row r="13" spans="1:8" ht="15.75" x14ac:dyDescent="0.25">
      <c r="A13" s="39" t="s">
        <v>44</v>
      </c>
      <c r="B13" s="30">
        <v>29</v>
      </c>
      <c r="C13" s="31">
        <v>335</v>
      </c>
      <c r="D13" s="30">
        <v>52</v>
      </c>
      <c r="E13" s="31">
        <v>940.5</v>
      </c>
      <c r="F13" s="30">
        <v>9</v>
      </c>
      <c r="G13" s="30">
        <v>40</v>
      </c>
      <c r="H13" s="31">
        <v>443.79999999999995</v>
      </c>
    </row>
    <row r="14" spans="1:8" ht="15.75" x14ac:dyDescent="0.25">
      <c r="A14" s="39" t="s">
        <v>46</v>
      </c>
      <c r="B14" s="30">
        <v>57</v>
      </c>
      <c r="C14" s="31">
        <v>818.5</v>
      </c>
      <c r="D14" s="30">
        <v>89</v>
      </c>
      <c r="E14" s="31">
        <v>996.5</v>
      </c>
      <c r="F14" s="30">
        <v>3</v>
      </c>
      <c r="G14" s="30">
        <v>74</v>
      </c>
      <c r="H14" s="31">
        <v>878.5</v>
      </c>
    </row>
    <row r="15" spans="1:8" ht="15.75" x14ac:dyDescent="0.25">
      <c r="A15" s="39" t="s">
        <v>40</v>
      </c>
      <c r="B15" s="30">
        <v>33</v>
      </c>
      <c r="C15" s="31">
        <v>823.51</v>
      </c>
      <c r="D15" s="30">
        <v>20</v>
      </c>
      <c r="E15" s="31">
        <v>304</v>
      </c>
      <c r="F15" s="30">
        <v>4</v>
      </c>
      <c r="G15" s="30">
        <v>16</v>
      </c>
      <c r="H15" s="31">
        <v>213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A5" sqref="A5"/>
    </sheetView>
  </sheetViews>
  <sheetFormatPr defaultRowHeight="15" x14ac:dyDescent="0.25"/>
  <cols>
    <col min="1" max="1" width="10.42578125" style="22" customWidth="1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4" t="s">
        <v>27</v>
      </c>
      <c r="C3" s="45"/>
      <c r="D3" s="44" t="s">
        <v>52</v>
      </c>
      <c r="E3" s="45"/>
      <c r="F3" s="42" t="s">
        <v>28</v>
      </c>
      <c r="G3" s="44" t="s">
        <v>54</v>
      </c>
      <c r="H3" s="45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69</v>
      </c>
      <c r="B5" s="36">
        <v>223</v>
      </c>
      <c r="C5" s="37">
        <v>5751.369999999999</v>
      </c>
      <c r="D5" s="36">
        <v>576</v>
      </c>
      <c r="E5" s="37">
        <v>12477.43</v>
      </c>
      <c r="F5" s="36">
        <v>23</v>
      </c>
      <c r="G5" s="36">
        <v>265</v>
      </c>
      <c r="H5" s="38">
        <v>6715.420000000001</v>
      </c>
    </row>
    <row r="6" spans="1:8" ht="15.75" x14ac:dyDescent="0.25">
      <c r="A6" s="39" t="s">
        <v>39</v>
      </c>
      <c r="B6" s="30">
        <v>46</v>
      </c>
      <c r="C6" s="31">
        <v>1423.99</v>
      </c>
      <c r="D6" s="30">
        <v>207</v>
      </c>
      <c r="E6" s="31">
        <v>6294.12</v>
      </c>
      <c r="F6" s="30">
        <v>11</v>
      </c>
      <c r="G6" s="30">
        <v>51</v>
      </c>
      <c r="H6" s="31">
        <v>1807.05</v>
      </c>
    </row>
    <row r="7" spans="1:8" ht="15.75" x14ac:dyDescent="0.25">
      <c r="A7" s="39" t="s">
        <v>38</v>
      </c>
      <c r="B7" s="30">
        <v>52</v>
      </c>
      <c r="C7" s="31">
        <v>1100</v>
      </c>
      <c r="D7" s="30">
        <v>56</v>
      </c>
      <c r="E7" s="31">
        <v>1199</v>
      </c>
      <c r="F7" s="30">
        <v>3</v>
      </c>
      <c r="G7" s="30">
        <v>34</v>
      </c>
      <c r="H7" s="31">
        <v>575.5</v>
      </c>
    </row>
    <row r="8" spans="1:8" ht="15.75" x14ac:dyDescent="0.25">
      <c r="A8" s="39" t="s">
        <v>47</v>
      </c>
      <c r="B8" s="30">
        <v>1</v>
      </c>
      <c r="C8" s="31">
        <v>6</v>
      </c>
      <c r="D8" s="30">
        <v>3</v>
      </c>
      <c r="E8" s="31">
        <v>216</v>
      </c>
      <c r="F8" s="30">
        <v>0</v>
      </c>
      <c r="G8" s="30">
        <v>3</v>
      </c>
      <c r="H8" s="31">
        <v>18</v>
      </c>
    </row>
    <row r="9" spans="1:8" ht="15.75" x14ac:dyDescent="0.25">
      <c r="A9" s="39" t="s">
        <v>45</v>
      </c>
      <c r="B9" s="30">
        <v>0</v>
      </c>
      <c r="C9" s="31">
        <v>0</v>
      </c>
      <c r="D9" s="30">
        <v>1</v>
      </c>
      <c r="E9" s="31">
        <v>10</v>
      </c>
      <c r="F9" s="30">
        <v>0</v>
      </c>
      <c r="G9" s="30">
        <v>2</v>
      </c>
      <c r="H9" s="31">
        <v>14</v>
      </c>
    </row>
    <row r="10" spans="1:8" ht="15.75" x14ac:dyDescent="0.25">
      <c r="A10" s="39" t="s">
        <v>42</v>
      </c>
      <c r="B10" s="30">
        <v>22</v>
      </c>
      <c r="C10" s="31">
        <v>968.53</v>
      </c>
      <c r="D10" s="30">
        <v>37</v>
      </c>
      <c r="E10" s="31">
        <v>994.88</v>
      </c>
      <c r="F10" s="30">
        <v>0</v>
      </c>
      <c r="G10" s="30">
        <v>30</v>
      </c>
      <c r="H10" s="31">
        <v>1458.72</v>
      </c>
    </row>
    <row r="11" spans="1:8" ht="15.75" x14ac:dyDescent="0.25">
      <c r="A11" s="39" t="s">
        <v>41</v>
      </c>
      <c r="B11" s="30">
        <v>18</v>
      </c>
      <c r="C11" s="31">
        <v>330.1</v>
      </c>
      <c r="D11" s="30">
        <v>39</v>
      </c>
      <c r="E11" s="31">
        <v>733</v>
      </c>
      <c r="F11" s="30">
        <v>0</v>
      </c>
      <c r="G11" s="30">
        <v>24</v>
      </c>
      <c r="H11" s="31">
        <v>300.89</v>
      </c>
    </row>
    <row r="12" spans="1:8" ht="15.75" x14ac:dyDescent="0.25">
      <c r="A12" s="39" t="s">
        <v>43</v>
      </c>
      <c r="B12" s="30">
        <v>12</v>
      </c>
      <c r="C12" s="31">
        <v>398</v>
      </c>
      <c r="D12" s="30">
        <v>18</v>
      </c>
      <c r="E12" s="31">
        <v>212</v>
      </c>
      <c r="F12" s="30">
        <v>3</v>
      </c>
      <c r="G12" s="30">
        <v>12</v>
      </c>
      <c r="H12" s="31">
        <v>149</v>
      </c>
    </row>
    <row r="13" spans="1:8" ht="15.75" x14ac:dyDescent="0.25">
      <c r="A13" s="39" t="s">
        <v>44</v>
      </c>
      <c r="B13" s="30">
        <v>18</v>
      </c>
      <c r="C13" s="31">
        <v>279</v>
      </c>
      <c r="D13" s="30">
        <v>92</v>
      </c>
      <c r="E13" s="31">
        <v>1447</v>
      </c>
      <c r="F13" s="30">
        <v>0</v>
      </c>
      <c r="G13" s="30">
        <v>22</v>
      </c>
      <c r="H13" s="31">
        <v>922.5</v>
      </c>
    </row>
    <row r="14" spans="1:8" ht="15.75" x14ac:dyDescent="0.25">
      <c r="A14" s="39" t="s">
        <v>46</v>
      </c>
      <c r="B14" s="30">
        <v>43</v>
      </c>
      <c r="C14" s="31">
        <v>1095.25</v>
      </c>
      <c r="D14" s="30">
        <v>66</v>
      </c>
      <c r="E14" s="31">
        <v>790.15</v>
      </c>
      <c r="F14" s="30">
        <v>5</v>
      </c>
      <c r="G14" s="30">
        <v>58</v>
      </c>
      <c r="H14" s="31">
        <v>761.75</v>
      </c>
    </row>
    <row r="15" spans="1:8" ht="15.75" x14ac:dyDescent="0.25">
      <c r="A15" s="39" t="s">
        <v>40</v>
      </c>
      <c r="B15" s="30">
        <v>11</v>
      </c>
      <c r="C15" s="31">
        <v>150.5</v>
      </c>
      <c r="D15" s="30">
        <v>57</v>
      </c>
      <c r="E15" s="31">
        <v>581.28</v>
      </c>
      <c r="F15" s="30">
        <v>1</v>
      </c>
      <c r="G15" s="30">
        <v>29</v>
      </c>
      <c r="H15" s="31">
        <v>708.01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H26" sqref="H26"/>
    </sheetView>
  </sheetViews>
  <sheetFormatPr defaultRowHeight="15" x14ac:dyDescent="0.25"/>
  <cols>
    <col min="1" max="1" width="10.7109375" style="22" customWidth="1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70</v>
      </c>
      <c r="B5" s="36">
        <v>1246</v>
      </c>
      <c r="C5" s="37">
        <v>32553.160000000003</v>
      </c>
      <c r="D5" s="36">
        <v>1481</v>
      </c>
      <c r="E5" s="37">
        <v>27845.170000000002</v>
      </c>
      <c r="F5" s="36">
        <v>101</v>
      </c>
      <c r="G5" s="36">
        <v>1230</v>
      </c>
      <c r="H5" s="38">
        <v>23241.958000000002</v>
      </c>
    </row>
    <row r="6" spans="1:8" ht="15.75" x14ac:dyDescent="0.25">
      <c r="A6" s="39" t="s">
        <v>39</v>
      </c>
      <c r="B6" s="30">
        <v>271</v>
      </c>
      <c r="C6" s="31">
        <v>8213.9000000000015</v>
      </c>
      <c r="D6" s="30">
        <v>363</v>
      </c>
      <c r="E6" s="31">
        <v>10175.02</v>
      </c>
      <c r="F6" s="30">
        <v>30</v>
      </c>
      <c r="G6" s="30">
        <v>281</v>
      </c>
      <c r="H6" s="31">
        <v>6619.07</v>
      </c>
    </row>
    <row r="7" spans="1:8" ht="15.75" x14ac:dyDescent="0.25">
      <c r="A7" s="39" t="s">
        <v>38</v>
      </c>
      <c r="B7" s="30">
        <v>218</v>
      </c>
      <c r="C7" s="31">
        <v>5233.3119999999999</v>
      </c>
      <c r="D7" s="30">
        <v>189</v>
      </c>
      <c r="E7" s="31">
        <v>3605.83</v>
      </c>
      <c r="F7" s="30">
        <v>7</v>
      </c>
      <c r="G7" s="30">
        <v>191</v>
      </c>
      <c r="H7" s="31">
        <v>3387.49</v>
      </c>
    </row>
    <row r="8" spans="1:8" ht="15.75" x14ac:dyDescent="0.25">
      <c r="A8" s="39" t="s">
        <v>47</v>
      </c>
      <c r="B8" s="30">
        <v>28</v>
      </c>
      <c r="C8" s="31">
        <v>258</v>
      </c>
      <c r="D8" s="30">
        <v>28</v>
      </c>
      <c r="E8" s="31">
        <v>507</v>
      </c>
      <c r="F8" s="30">
        <v>3</v>
      </c>
      <c r="G8" s="30">
        <v>23</v>
      </c>
      <c r="H8" s="31">
        <v>279</v>
      </c>
    </row>
    <row r="9" spans="1:8" ht="15.75" x14ac:dyDescent="0.25">
      <c r="A9" s="39" t="s">
        <v>45</v>
      </c>
      <c r="B9" s="30">
        <v>2</v>
      </c>
      <c r="C9" s="31">
        <v>14</v>
      </c>
      <c r="D9" s="30">
        <v>2</v>
      </c>
      <c r="E9" s="31">
        <v>20</v>
      </c>
      <c r="F9" s="30">
        <v>0</v>
      </c>
      <c r="G9" s="30">
        <v>3</v>
      </c>
      <c r="H9" s="31">
        <v>24</v>
      </c>
    </row>
    <row r="10" spans="1:8" ht="15.75" x14ac:dyDescent="0.25">
      <c r="A10" s="39" t="s">
        <v>42</v>
      </c>
      <c r="B10" s="30">
        <v>217</v>
      </c>
      <c r="C10" s="31">
        <v>5536.348</v>
      </c>
      <c r="D10" s="30">
        <v>148</v>
      </c>
      <c r="E10" s="31">
        <v>2928.69</v>
      </c>
      <c r="F10" s="30">
        <v>3</v>
      </c>
      <c r="G10" s="30">
        <v>162</v>
      </c>
      <c r="H10" s="31">
        <v>3166.4580000000001</v>
      </c>
    </row>
    <row r="11" spans="1:8" ht="15.75" x14ac:dyDescent="0.25">
      <c r="A11" s="39" t="s">
        <v>41</v>
      </c>
      <c r="B11" s="30">
        <v>94</v>
      </c>
      <c r="C11" s="31">
        <v>6046.6</v>
      </c>
      <c r="D11" s="30">
        <v>119</v>
      </c>
      <c r="E11" s="31">
        <v>1951.1999999999998</v>
      </c>
      <c r="F11" s="30">
        <v>8</v>
      </c>
      <c r="G11" s="30">
        <v>92</v>
      </c>
      <c r="H11" s="31">
        <v>2146.19</v>
      </c>
    </row>
    <row r="12" spans="1:8" ht="15.75" x14ac:dyDescent="0.25">
      <c r="A12" s="39" t="s">
        <v>43</v>
      </c>
      <c r="B12" s="30">
        <v>77</v>
      </c>
      <c r="C12" s="31">
        <v>1486.1399999999999</v>
      </c>
      <c r="D12" s="30">
        <v>54</v>
      </c>
      <c r="E12" s="31">
        <v>871</v>
      </c>
      <c r="F12" s="30">
        <v>12</v>
      </c>
      <c r="G12" s="30">
        <v>64</v>
      </c>
      <c r="H12" s="31">
        <v>1318.1399999999999</v>
      </c>
    </row>
    <row r="13" spans="1:8" ht="15.75" x14ac:dyDescent="0.25">
      <c r="A13" s="39" t="s">
        <v>44</v>
      </c>
      <c r="B13" s="30">
        <v>86</v>
      </c>
      <c r="C13" s="31">
        <v>1446.3</v>
      </c>
      <c r="D13" s="30">
        <v>214</v>
      </c>
      <c r="E13" s="31">
        <v>3508.5</v>
      </c>
      <c r="F13" s="30">
        <v>18</v>
      </c>
      <c r="G13" s="30">
        <v>100</v>
      </c>
      <c r="H13" s="31">
        <v>2144.3000000000002</v>
      </c>
    </row>
    <row r="14" spans="1:8" ht="15.75" x14ac:dyDescent="0.25">
      <c r="A14" s="39" t="s">
        <v>46</v>
      </c>
      <c r="B14" s="30">
        <v>186</v>
      </c>
      <c r="C14" s="31">
        <v>2851.25</v>
      </c>
      <c r="D14" s="30">
        <v>237</v>
      </c>
      <c r="E14" s="31">
        <v>2809.95</v>
      </c>
      <c r="F14" s="30">
        <v>15</v>
      </c>
      <c r="G14" s="30">
        <v>246</v>
      </c>
      <c r="H14" s="31">
        <v>2724</v>
      </c>
    </row>
    <row r="15" spans="1:8" ht="15.75" x14ac:dyDescent="0.25">
      <c r="A15" s="39" t="s">
        <v>40</v>
      </c>
      <c r="B15" s="30">
        <v>67</v>
      </c>
      <c r="C15" s="31">
        <v>1467.31</v>
      </c>
      <c r="D15" s="30">
        <v>127</v>
      </c>
      <c r="E15" s="31">
        <v>1467.98</v>
      </c>
      <c r="F15" s="30">
        <v>5</v>
      </c>
      <c r="G15" s="30">
        <v>68</v>
      </c>
      <c r="H15" s="31">
        <v>1433.31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21" sqref="C21"/>
    </sheetView>
  </sheetViews>
  <sheetFormatPr defaultRowHeight="15" x14ac:dyDescent="0.25"/>
  <cols>
    <col min="1" max="1" width="12.28515625" style="22" customWidth="1"/>
    <col min="2" max="2" width="9.85546875" style="22" customWidth="1"/>
    <col min="3" max="3" width="12.7109375" style="22" customWidth="1"/>
    <col min="4" max="4" width="11.7109375" style="22" customWidth="1"/>
    <col min="5" max="5" width="13.140625" style="22" customWidth="1"/>
    <col min="6" max="6" width="13.28515625" style="22" customWidth="1"/>
    <col min="7" max="7" width="9.85546875" style="22" customWidth="1"/>
    <col min="8" max="8" width="16.5703125" style="22" customWidth="1"/>
    <col min="9" max="16384" width="9.140625" style="22"/>
  </cols>
  <sheetData>
    <row r="1" spans="1:13" ht="15.75" x14ac:dyDescent="0.25">
      <c r="A1" s="55"/>
      <c r="B1" s="55"/>
      <c r="C1" s="56" t="s">
        <v>71</v>
      </c>
      <c r="D1" s="56"/>
      <c r="E1" s="56"/>
      <c r="F1" s="56"/>
      <c r="G1" s="55"/>
      <c r="H1" s="55"/>
      <c r="I1" s="55"/>
    </row>
    <row r="2" spans="1:13" ht="15.75" x14ac:dyDescent="0.25">
      <c r="A2" s="55"/>
      <c r="B2" s="55"/>
      <c r="C2" s="57"/>
      <c r="D2" s="57"/>
      <c r="E2" s="57"/>
      <c r="F2" s="57"/>
      <c r="G2" s="55"/>
      <c r="H2" s="55"/>
      <c r="I2" s="55"/>
    </row>
    <row r="3" spans="1:13" ht="62.45" customHeight="1" x14ac:dyDescent="0.25">
      <c r="A3" s="58" t="s">
        <v>53</v>
      </c>
      <c r="B3" s="58"/>
      <c r="C3" s="58"/>
      <c r="D3" s="58"/>
      <c r="E3" s="58"/>
      <c r="F3" s="58"/>
      <c r="G3" s="58"/>
      <c r="H3" s="58"/>
      <c r="I3" s="55"/>
    </row>
    <row r="4" spans="1:13" ht="4.1500000000000004" customHeight="1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13" ht="52.15" customHeight="1" x14ac:dyDescent="0.25">
      <c r="A5" s="59"/>
      <c r="B5" s="60" t="s">
        <v>27</v>
      </c>
      <c r="C5" s="61"/>
      <c r="D5" s="60" t="s">
        <v>52</v>
      </c>
      <c r="E5" s="61"/>
      <c r="F5" s="62" t="s">
        <v>28</v>
      </c>
      <c r="G5" s="60" t="s">
        <v>54</v>
      </c>
      <c r="H5" s="61"/>
      <c r="I5" s="55"/>
    </row>
    <row r="6" spans="1:13" ht="50.45" customHeight="1" x14ac:dyDescent="0.25">
      <c r="A6" s="63" t="s">
        <v>55</v>
      </c>
      <c r="B6" s="64" t="s">
        <v>29</v>
      </c>
      <c r="C6" s="65" t="s">
        <v>30</v>
      </c>
      <c r="D6" s="64" t="s">
        <v>31</v>
      </c>
      <c r="E6" s="65" t="s">
        <v>32</v>
      </c>
      <c r="F6" s="66"/>
      <c r="G6" s="64" t="s">
        <v>31</v>
      </c>
      <c r="H6" s="65" t="s">
        <v>32</v>
      </c>
      <c r="I6" s="55"/>
    </row>
    <row r="7" spans="1:13" s="70" customFormat="1" ht="15.6" customHeight="1" x14ac:dyDescent="0.25">
      <c r="A7" s="67" t="s">
        <v>72</v>
      </c>
      <c r="B7" s="68">
        <v>4888</v>
      </c>
      <c r="C7" s="69">
        <v>130620.37199999997</v>
      </c>
      <c r="D7" s="68">
        <v>3819</v>
      </c>
      <c r="E7" s="69">
        <v>71651.761999999988</v>
      </c>
      <c r="F7" s="68">
        <v>298</v>
      </c>
      <c r="G7" s="68">
        <v>4271</v>
      </c>
      <c r="H7" s="69">
        <v>85807.17</v>
      </c>
      <c r="I7" s="55"/>
      <c r="J7" s="55"/>
      <c r="K7" s="55"/>
      <c r="L7" s="55"/>
      <c r="M7" s="55"/>
    </row>
    <row r="8" spans="1:13" ht="15.75" x14ac:dyDescent="0.25">
      <c r="A8" s="71" t="s">
        <v>39</v>
      </c>
      <c r="B8" s="72">
        <v>1168</v>
      </c>
      <c r="C8" s="73">
        <v>36083.949999999997</v>
      </c>
      <c r="D8" s="72">
        <v>969</v>
      </c>
      <c r="E8" s="73">
        <v>22244.27</v>
      </c>
      <c r="F8" s="72">
        <v>97</v>
      </c>
      <c r="G8" s="72">
        <v>990</v>
      </c>
      <c r="H8" s="73">
        <v>24321.5</v>
      </c>
      <c r="I8" s="55"/>
    </row>
    <row r="9" spans="1:13" ht="15.75" x14ac:dyDescent="0.25">
      <c r="A9" s="71" t="s">
        <v>38</v>
      </c>
      <c r="B9" s="72">
        <v>933</v>
      </c>
      <c r="C9" s="73">
        <v>31564.803999999996</v>
      </c>
      <c r="D9" s="72">
        <v>580</v>
      </c>
      <c r="E9" s="73">
        <v>13611.192000000001</v>
      </c>
      <c r="F9" s="72">
        <v>34</v>
      </c>
      <c r="G9" s="72">
        <v>725</v>
      </c>
      <c r="H9" s="73">
        <v>18385.692000000003</v>
      </c>
      <c r="I9" s="55"/>
    </row>
    <row r="10" spans="1:13" ht="15.75" x14ac:dyDescent="0.25">
      <c r="A10" s="71" t="s">
        <v>47</v>
      </c>
      <c r="B10" s="72">
        <v>107</v>
      </c>
      <c r="C10" s="73">
        <v>2573.6800000000003</v>
      </c>
      <c r="D10" s="72">
        <v>89</v>
      </c>
      <c r="E10" s="73">
        <v>2040</v>
      </c>
      <c r="F10" s="72">
        <v>7</v>
      </c>
      <c r="G10" s="72">
        <v>92</v>
      </c>
      <c r="H10" s="73">
        <v>1617.68</v>
      </c>
      <c r="I10" s="55"/>
    </row>
    <row r="11" spans="1:13" ht="15.75" x14ac:dyDescent="0.25">
      <c r="A11" s="71" t="s">
        <v>45</v>
      </c>
      <c r="B11" s="72">
        <v>11</v>
      </c>
      <c r="C11" s="73">
        <v>142.9</v>
      </c>
      <c r="D11" s="72">
        <v>8</v>
      </c>
      <c r="E11" s="73">
        <v>72</v>
      </c>
      <c r="F11" s="72">
        <v>3</v>
      </c>
      <c r="G11" s="72">
        <v>9</v>
      </c>
      <c r="H11" s="73">
        <v>129.9</v>
      </c>
      <c r="I11" s="55"/>
    </row>
    <row r="12" spans="1:13" ht="15.75" x14ac:dyDescent="0.25">
      <c r="A12" s="71" t="s">
        <v>42</v>
      </c>
      <c r="B12" s="72">
        <v>522</v>
      </c>
      <c r="C12" s="73">
        <v>11710.138000000001</v>
      </c>
      <c r="D12" s="72">
        <v>368</v>
      </c>
      <c r="E12" s="73">
        <v>6799.3600000000006</v>
      </c>
      <c r="F12" s="72">
        <v>5</v>
      </c>
      <c r="G12" s="72">
        <v>449</v>
      </c>
      <c r="H12" s="73">
        <v>8538.4279999999999</v>
      </c>
      <c r="I12" s="55"/>
    </row>
    <row r="13" spans="1:13" ht="15.75" x14ac:dyDescent="0.25">
      <c r="A13" s="71" t="s">
        <v>41</v>
      </c>
      <c r="B13" s="72">
        <v>408</v>
      </c>
      <c r="C13" s="73">
        <v>16601.5</v>
      </c>
      <c r="D13" s="72">
        <v>303</v>
      </c>
      <c r="E13" s="73">
        <v>5572.2</v>
      </c>
      <c r="F13" s="72">
        <v>44</v>
      </c>
      <c r="G13" s="72">
        <v>373</v>
      </c>
      <c r="H13" s="73">
        <v>7164.7900000000009</v>
      </c>
      <c r="I13" s="55"/>
    </row>
    <row r="14" spans="1:13" ht="15.75" x14ac:dyDescent="0.25">
      <c r="A14" s="71" t="s">
        <v>43</v>
      </c>
      <c r="B14" s="72">
        <v>269</v>
      </c>
      <c r="C14" s="73">
        <v>5468.33</v>
      </c>
      <c r="D14" s="72">
        <v>197</v>
      </c>
      <c r="E14" s="73">
        <v>3873.46</v>
      </c>
      <c r="F14" s="72">
        <v>28</v>
      </c>
      <c r="G14" s="72">
        <v>230</v>
      </c>
      <c r="H14" s="73">
        <v>3502.5099999999998</v>
      </c>
      <c r="I14" s="55"/>
    </row>
    <row r="15" spans="1:13" ht="15.75" x14ac:dyDescent="0.25">
      <c r="A15" s="71" t="s">
        <v>44</v>
      </c>
      <c r="B15" s="72">
        <v>421</v>
      </c>
      <c r="C15" s="73">
        <v>9987.7999999999993</v>
      </c>
      <c r="D15" s="72">
        <v>400</v>
      </c>
      <c r="E15" s="73">
        <v>6277</v>
      </c>
      <c r="F15" s="72">
        <v>28</v>
      </c>
      <c r="G15" s="72">
        <v>415</v>
      </c>
      <c r="H15" s="73">
        <v>8586.7999999999993</v>
      </c>
      <c r="I15" s="55"/>
    </row>
    <row r="16" spans="1:13" ht="15.75" x14ac:dyDescent="0.25">
      <c r="A16" s="71" t="s">
        <v>46</v>
      </c>
      <c r="B16" s="72">
        <v>683</v>
      </c>
      <c r="C16" s="73">
        <v>10050.150000000001</v>
      </c>
      <c r="D16" s="72">
        <v>546</v>
      </c>
      <c r="E16" s="73">
        <v>6827.6</v>
      </c>
      <c r="F16" s="72">
        <v>34</v>
      </c>
      <c r="G16" s="72">
        <v>657</v>
      </c>
      <c r="H16" s="73">
        <v>8392.9500000000007</v>
      </c>
      <c r="I16" s="55"/>
    </row>
    <row r="17" spans="1:9" ht="15.75" x14ac:dyDescent="0.25">
      <c r="A17" s="71" t="s">
        <v>40</v>
      </c>
      <c r="B17" s="72">
        <v>366</v>
      </c>
      <c r="C17" s="73">
        <v>6437.1200000000008</v>
      </c>
      <c r="D17" s="72">
        <v>359</v>
      </c>
      <c r="E17" s="73">
        <v>4334.68</v>
      </c>
      <c r="F17" s="72">
        <v>18</v>
      </c>
      <c r="G17" s="72">
        <v>331</v>
      </c>
      <c r="H17" s="73">
        <v>5166.92</v>
      </c>
      <c r="I17" s="55"/>
    </row>
    <row r="18" spans="1:9" x14ac:dyDescent="0.2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5.75" x14ac:dyDescent="0.25">
      <c r="A19" s="74" t="s">
        <v>33</v>
      </c>
      <c r="B19" s="55"/>
      <c r="C19" s="55"/>
      <c r="D19" s="55"/>
      <c r="E19" s="55"/>
      <c r="F19" s="55"/>
      <c r="G19" s="55"/>
      <c r="H19" s="55"/>
      <c r="I19" s="55"/>
    </row>
    <row r="20" spans="1:9" x14ac:dyDescent="0.25">
      <c r="A20" s="55"/>
      <c r="B20" s="55"/>
      <c r="C20" s="55"/>
      <c r="D20" s="55"/>
      <c r="E20" s="55"/>
      <c r="F20" s="55"/>
      <c r="G20" s="55"/>
      <c r="H20" s="55"/>
      <c r="I20" s="55"/>
    </row>
  </sheetData>
  <mergeCells count="6">
    <mergeCell ref="C1:F1"/>
    <mergeCell ref="A3:H3"/>
    <mergeCell ref="B5:C5"/>
    <mergeCell ref="D5:E5"/>
    <mergeCell ref="F5:F6"/>
    <mergeCell ref="G5:H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O90"/>
  <sheetViews>
    <sheetView topLeftCell="B25" workbookViewId="0">
      <selection activeCell="O1" sqref="A1:O91"/>
    </sheetView>
  </sheetViews>
  <sheetFormatPr defaultRowHeight="15" x14ac:dyDescent="0.25"/>
  <cols>
    <col min="1" max="1" width="22.28515625" customWidth="1"/>
    <col min="2" max="2" width="10.42578125" customWidth="1"/>
    <col min="3" max="3" width="13" customWidth="1"/>
    <col min="4" max="4" width="11" customWidth="1"/>
    <col min="5" max="5" width="12.85546875" customWidth="1"/>
    <col min="6" max="6" width="11" customWidth="1"/>
    <col min="7" max="7" width="13.140625" customWidth="1"/>
    <col min="8" max="8" width="11.28515625" customWidth="1"/>
    <col min="9" max="9" width="13.140625" customWidth="1"/>
    <col min="10" max="10" width="11.140625" customWidth="1"/>
    <col min="11" max="11" width="13" customWidth="1"/>
    <col min="12" max="12" width="10.7109375" customWidth="1"/>
    <col min="13" max="13" width="13.42578125" customWidth="1"/>
    <col min="14" max="14" width="11.5703125" customWidth="1"/>
    <col min="15" max="15" width="13.5703125" customWidth="1"/>
  </cols>
  <sheetData>
    <row r="1" spans="1:15" x14ac:dyDescent="0.25">
      <c r="M1" s="2"/>
      <c r="N1" s="2"/>
      <c r="O1" s="3" t="s">
        <v>13</v>
      </c>
    </row>
    <row r="2" spans="1:15" x14ac:dyDescent="0.25">
      <c r="M2" s="53" t="s">
        <v>14</v>
      </c>
      <c r="N2" s="53"/>
      <c r="O2" s="53"/>
    </row>
    <row r="3" spans="1:15" hidden="1" x14ac:dyDescent="0.25"/>
    <row r="4" spans="1:15" hidden="1" x14ac:dyDescent="0.25"/>
    <row r="5" spans="1:15" ht="15.75" hidden="1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.75" hidden="1" x14ac:dyDescent="0.25">
      <c r="A6" s="46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hidden="1" thickBot="1" x14ac:dyDescent="0.3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idden="1" x14ac:dyDescent="0.25">
      <c r="A8" s="47" t="s">
        <v>1</v>
      </c>
      <c r="B8" s="49" t="s">
        <v>2</v>
      </c>
      <c r="C8" s="49"/>
      <c r="D8" s="49"/>
      <c r="E8" s="49"/>
      <c r="F8" s="49" t="s">
        <v>3</v>
      </c>
      <c r="G8" s="49"/>
      <c r="H8" s="49"/>
      <c r="I8" s="49"/>
      <c r="J8" s="49" t="s">
        <v>24</v>
      </c>
      <c r="K8" s="49"/>
      <c r="L8" s="49" t="s">
        <v>25</v>
      </c>
      <c r="M8" s="49"/>
      <c r="N8" s="49"/>
      <c r="O8" s="51"/>
    </row>
    <row r="9" spans="1:15" hidden="1" x14ac:dyDescent="0.25">
      <c r="A9" s="48"/>
      <c r="B9" s="50" t="s">
        <v>20</v>
      </c>
      <c r="C9" s="50"/>
      <c r="D9" s="50" t="s">
        <v>21</v>
      </c>
      <c r="E9" s="50"/>
      <c r="F9" s="50" t="s">
        <v>22</v>
      </c>
      <c r="G9" s="50"/>
      <c r="H9" s="50" t="s">
        <v>23</v>
      </c>
      <c r="I9" s="50"/>
      <c r="J9" s="50"/>
      <c r="K9" s="50"/>
      <c r="L9" s="50" t="s">
        <v>26</v>
      </c>
      <c r="M9" s="50"/>
      <c r="N9" s="50" t="s">
        <v>23</v>
      </c>
      <c r="O9" s="52"/>
    </row>
    <row r="10" spans="1:15" ht="30" hidden="1" x14ac:dyDescent="0.25">
      <c r="A10" s="4"/>
      <c r="B10" s="5" t="s">
        <v>36</v>
      </c>
      <c r="C10" s="5" t="s">
        <v>19</v>
      </c>
      <c r="D10" s="5" t="s">
        <v>36</v>
      </c>
      <c r="E10" s="5" t="s">
        <v>19</v>
      </c>
      <c r="F10" s="5" t="s">
        <v>36</v>
      </c>
      <c r="G10" s="5" t="s">
        <v>19</v>
      </c>
      <c r="H10" s="5" t="s">
        <v>36</v>
      </c>
      <c r="I10" s="5" t="s">
        <v>19</v>
      </c>
      <c r="J10" s="5" t="s">
        <v>36</v>
      </c>
      <c r="K10" s="5" t="s">
        <v>19</v>
      </c>
      <c r="L10" s="5" t="s">
        <v>36</v>
      </c>
      <c r="M10" s="5" t="s">
        <v>19</v>
      </c>
      <c r="N10" s="5" t="s">
        <v>36</v>
      </c>
      <c r="O10" s="6" t="s">
        <v>19</v>
      </c>
    </row>
    <row r="11" spans="1:15" hidden="1" x14ac:dyDescent="0.25">
      <c r="A11" s="7" t="s">
        <v>4</v>
      </c>
      <c r="B11" s="14" t="e">
        <f>#REF!</f>
        <v>#REF!</v>
      </c>
      <c r="C11" s="14" t="e">
        <f>B11</f>
        <v>#REF!</v>
      </c>
      <c r="D11" s="14" t="e">
        <f>#REF!</f>
        <v>#REF!</v>
      </c>
      <c r="E11" s="14" t="e">
        <f>D11</f>
        <v>#REF!</v>
      </c>
      <c r="F11" s="14" t="e">
        <f>#REF!</f>
        <v>#REF!</v>
      </c>
      <c r="G11" s="14" t="e">
        <f>F11</f>
        <v>#REF!</v>
      </c>
      <c r="H11" s="14" t="e">
        <f>#REF!</f>
        <v>#REF!</v>
      </c>
      <c r="I11" s="14" t="e">
        <f>H11</f>
        <v>#REF!</v>
      </c>
      <c r="J11" s="14" t="e">
        <f>#REF!</f>
        <v>#REF!</v>
      </c>
      <c r="K11" s="14" t="e">
        <f>J11</f>
        <v>#REF!</v>
      </c>
      <c r="L11" s="14" t="e">
        <f>#REF!</f>
        <v>#REF!</v>
      </c>
      <c r="M11" s="14" t="e">
        <f>L11</f>
        <v>#REF!</v>
      </c>
      <c r="N11" s="14" t="e">
        <f>#REF!</f>
        <v>#REF!</v>
      </c>
      <c r="O11" s="14" t="e">
        <f>N11</f>
        <v>#REF!</v>
      </c>
    </row>
    <row r="12" spans="1:15" hidden="1" x14ac:dyDescent="0.25">
      <c r="A12" s="7" t="s">
        <v>6</v>
      </c>
      <c r="B12" s="14" t="e">
        <f>#REF!</f>
        <v>#REF!</v>
      </c>
      <c r="C12" s="14" t="e">
        <f t="shared" ref="C12:C18" si="0">B12</f>
        <v>#REF!</v>
      </c>
      <c r="D12" s="14" t="e">
        <f>#REF!</f>
        <v>#REF!</v>
      </c>
      <c r="E12" s="14" t="e">
        <f t="shared" ref="E12:E18" si="1">D12</f>
        <v>#REF!</v>
      </c>
      <c r="F12" s="14" t="e">
        <f>#REF!</f>
        <v>#REF!</v>
      </c>
      <c r="G12" s="14" t="e">
        <f t="shared" ref="G12:G18" si="2">F12</f>
        <v>#REF!</v>
      </c>
      <c r="H12" s="14" t="e">
        <f>#REF!</f>
        <v>#REF!</v>
      </c>
      <c r="I12" s="14" t="e">
        <f t="shared" ref="I12:I18" si="3">H12</f>
        <v>#REF!</v>
      </c>
      <c r="J12" s="14" t="e">
        <f>#REF!</f>
        <v>#REF!</v>
      </c>
      <c r="K12" s="14" t="e">
        <f t="shared" ref="K12:K18" si="4">J12</f>
        <v>#REF!</v>
      </c>
      <c r="L12" s="14" t="e">
        <f>#REF!</f>
        <v>#REF!</v>
      </c>
      <c r="M12" s="14" t="e">
        <f t="shared" ref="M12:M18" si="5">L12</f>
        <v>#REF!</v>
      </c>
      <c r="N12" s="14" t="e">
        <f>#REF!</f>
        <v>#REF!</v>
      </c>
      <c r="O12" s="14" t="e">
        <f t="shared" ref="O12:O18" si="6">N12</f>
        <v>#REF!</v>
      </c>
    </row>
    <row r="13" spans="1:15" hidden="1" x14ac:dyDescent="0.25">
      <c r="A13" s="7" t="s">
        <v>5</v>
      </c>
      <c r="B13" s="14" t="e">
        <f>#REF!</f>
        <v>#REF!</v>
      </c>
      <c r="C13" s="14" t="e">
        <f t="shared" si="0"/>
        <v>#REF!</v>
      </c>
      <c r="D13" s="14" t="e">
        <f>#REF!</f>
        <v>#REF!</v>
      </c>
      <c r="E13" s="14" t="e">
        <f t="shared" si="1"/>
        <v>#REF!</v>
      </c>
      <c r="F13" s="14" t="e">
        <f>#REF!</f>
        <v>#REF!</v>
      </c>
      <c r="G13" s="14" t="e">
        <f t="shared" si="2"/>
        <v>#REF!</v>
      </c>
      <c r="H13" s="14" t="e">
        <f>#REF!</f>
        <v>#REF!</v>
      </c>
      <c r="I13" s="14" t="e">
        <f t="shared" si="3"/>
        <v>#REF!</v>
      </c>
      <c r="J13" s="14" t="e">
        <f>#REF!</f>
        <v>#REF!</v>
      </c>
      <c r="K13" s="14" t="e">
        <f t="shared" si="4"/>
        <v>#REF!</v>
      </c>
      <c r="L13" s="14" t="e">
        <f>#REF!</f>
        <v>#REF!</v>
      </c>
      <c r="M13" s="14" t="e">
        <f t="shared" si="5"/>
        <v>#REF!</v>
      </c>
      <c r="N13" s="14" t="e">
        <f>#REF!</f>
        <v>#REF!</v>
      </c>
      <c r="O13" s="14" t="e">
        <f t="shared" si="6"/>
        <v>#REF!</v>
      </c>
    </row>
    <row r="14" spans="1:15" hidden="1" x14ac:dyDescent="0.25">
      <c r="A14" s="7" t="s">
        <v>7</v>
      </c>
      <c r="B14" s="14" t="e">
        <f>#REF!</f>
        <v>#REF!</v>
      </c>
      <c r="C14" s="14" t="e">
        <f t="shared" si="0"/>
        <v>#REF!</v>
      </c>
      <c r="D14" s="14" t="e">
        <f>#REF!</f>
        <v>#REF!</v>
      </c>
      <c r="E14" s="14" t="e">
        <f t="shared" si="1"/>
        <v>#REF!</v>
      </c>
      <c r="F14" s="14" t="e">
        <f>#REF!</f>
        <v>#REF!</v>
      </c>
      <c r="G14" s="14" t="e">
        <f t="shared" si="2"/>
        <v>#REF!</v>
      </c>
      <c r="H14" s="14" t="e">
        <f>#REF!</f>
        <v>#REF!</v>
      </c>
      <c r="I14" s="14" t="e">
        <f t="shared" si="3"/>
        <v>#REF!</v>
      </c>
      <c r="J14" s="14" t="e">
        <f>#REF!</f>
        <v>#REF!</v>
      </c>
      <c r="K14" s="14" t="e">
        <f t="shared" si="4"/>
        <v>#REF!</v>
      </c>
      <c r="L14" s="14" t="e">
        <f>#REF!</f>
        <v>#REF!</v>
      </c>
      <c r="M14" s="14" t="e">
        <f t="shared" si="5"/>
        <v>#REF!</v>
      </c>
      <c r="N14" s="14" t="e">
        <f>#REF!</f>
        <v>#REF!</v>
      </c>
      <c r="O14" s="14" t="e">
        <f t="shared" si="6"/>
        <v>#REF!</v>
      </c>
    </row>
    <row r="15" spans="1:15" hidden="1" x14ac:dyDescent="0.25">
      <c r="A15" s="7" t="s">
        <v>8</v>
      </c>
      <c r="B15" s="14" t="e">
        <f>#REF!</f>
        <v>#REF!</v>
      </c>
      <c r="C15" s="14" t="e">
        <f t="shared" si="0"/>
        <v>#REF!</v>
      </c>
      <c r="D15" s="14" t="e">
        <f>#REF!</f>
        <v>#REF!</v>
      </c>
      <c r="E15" s="14" t="e">
        <f t="shared" si="1"/>
        <v>#REF!</v>
      </c>
      <c r="F15" s="14" t="e">
        <f>#REF!</f>
        <v>#REF!</v>
      </c>
      <c r="G15" s="14" t="e">
        <f t="shared" si="2"/>
        <v>#REF!</v>
      </c>
      <c r="H15" s="14" t="e">
        <f>#REF!</f>
        <v>#REF!</v>
      </c>
      <c r="I15" s="14" t="e">
        <f t="shared" si="3"/>
        <v>#REF!</v>
      </c>
      <c r="J15" s="14" t="e">
        <f>#REF!</f>
        <v>#REF!</v>
      </c>
      <c r="K15" s="14" t="e">
        <f t="shared" si="4"/>
        <v>#REF!</v>
      </c>
      <c r="L15" s="14" t="e">
        <f>#REF!</f>
        <v>#REF!</v>
      </c>
      <c r="M15" s="14" t="e">
        <f t="shared" si="5"/>
        <v>#REF!</v>
      </c>
      <c r="N15" s="14" t="e">
        <f>#REF!</f>
        <v>#REF!</v>
      </c>
      <c r="O15" s="14" t="e">
        <f t="shared" si="6"/>
        <v>#REF!</v>
      </c>
    </row>
    <row r="16" spans="1:15" hidden="1" x14ac:dyDescent="0.25">
      <c r="A16" s="7" t="s">
        <v>9</v>
      </c>
      <c r="B16" s="14" t="e">
        <f>#REF!</f>
        <v>#REF!</v>
      </c>
      <c r="C16" s="14" t="e">
        <f t="shared" si="0"/>
        <v>#REF!</v>
      </c>
      <c r="D16" s="14" t="e">
        <f>#REF!</f>
        <v>#REF!</v>
      </c>
      <c r="E16" s="14" t="e">
        <f t="shared" si="1"/>
        <v>#REF!</v>
      </c>
      <c r="F16" s="14" t="e">
        <f>#REF!</f>
        <v>#REF!</v>
      </c>
      <c r="G16" s="14" t="e">
        <f t="shared" si="2"/>
        <v>#REF!</v>
      </c>
      <c r="H16" s="14" t="e">
        <f>#REF!</f>
        <v>#REF!</v>
      </c>
      <c r="I16" s="14" t="e">
        <f t="shared" si="3"/>
        <v>#REF!</v>
      </c>
      <c r="J16" s="14" t="e">
        <f>#REF!</f>
        <v>#REF!</v>
      </c>
      <c r="K16" s="14" t="e">
        <f t="shared" si="4"/>
        <v>#REF!</v>
      </c>
      <c r="L16" s="14" t="e">
        <f>#REF!</f>
        <v>#REF!</v>
      </c>
      <c r="M16" s="14" t="e">
        <f t="shared" si="5"/>
        <v>#REF!</v>
      </c>
      <c r="N16" s="14" t="e">
        <f>#REF!</f>
        <v>#REF!</v>
      </c>
      <c r="O16" s="14" t="e">
        <f t="shared" si="6"/>
        <v>#REF!</v>
      </c>
    </row>
    <row r="17" spans="1:15" hidden="1" x14ac:dyDescent="0.25">
      <c r="A17" s="7" t="s">
        <v>10</v>
      </c>
      <c r="B17" s="14" t="e">
        <f>#REF!</f>
        <v>#REF!</v>
      </c>
      <c r="C17" s="14" t="e">
        <f t="shared" si="0"/>
        <v>#REF!</v>
      </c>
      <c r="D17" s="14" t="e">
        <f>#REF!</f>
        <v>#REF!</v>
      </c>
      <c r="E17" s="14" t="e">
        <f t="shared" si="1"/>
        <v>#REF!</v>
      </c>
      <c r="F17" s="14" t="e">
        <f>#REF!</f>
        <v>#REF!</v>
      </c>
      <c r="G17" s="14" t="e">
        <f t="shared" si="2"/>
        <v>#REF!</v>
      </c>
      <c r="H17" s="14" t="e">
        <f>#REF!</f>
        <v>#REF!</v>
      </c>
      <c r="I17" s="14" t="e">
        <f t="shared" si="3"/>
        <v>#REF!</v>
      </c>
      <c r="J17" s="14" t="e">
        <f>#REF!</f>
        <v>#REF!</v>
      </c>
      <c r="K17" s="14" t="e">
        <f t="shared" si="4"/>
        <v>#REF!</v>
      </c>
      <c r="L17" s="14" t="e">
        <f>#REF!</f>
        <v>#REF!</v>
      </c>
      <c r="M17" s="14" t="e">
        <f t="shared" si="5"/>
        <v>#REF!</v>
      </c>
      <c r="N17" s="14" t="e">
        <f>#REF!</f>
        <v>#REF!</v>
      </c>
      <c r="O17" s="14" t="e">
        <f t="shared" si="6"/>
        <v>#REF!</v>
      </c>
    </row>
    <row r="18" spans="1:15" hidden="1" x14ac:dyDescent="0.25">
      <c r="A18" s="7" t="s">
        <v>11</v>
      </c>
      <c r="B18" s="14" t="e">
        <f>#REF!</f>
        <v>#REF!</v>
      </c>
      <c r="C18" s="14" t="e">
        <f t="shared" si="0"/>
        <v>#REF!</v>
      </c>
      <c r="D18" s="14" t="e">
        <f>#REF!</f>
        <v>#REF!</v>
      </c>
      <c r="E18" s="14" t="e">
        <f t="shared" si="1"/>
        <v>#REF!</v>
      </c>
      <c r="F18" s="14" t="e">
        <f>#REF!</f>
        <v>#REF!</v>
      </c>
      <c r="G18" s="14" t="e">
        <f t="shared" si="2"/>
        <v>#REF!</v>
      </c>
      <c r="H18" s="14" t="e">
        <f>#REF!</f>
        <v>#REF!</v>
      </c>
      <c r="I18" s="14" t="e">
        <f t="shared" si="3"/>
        <v>#REF!</v>
      </c>
      <c r="J18" s="14" t="e">
        <f>#REF!</f>
        <v>#REF!</v>
      </c>
      <c r="K18" s="14" t="e">
        <f t="shared" si="4"/>
        <v>#REF!</v>
      </c>
      <c r="L18" s="14" t="e">
        <f>#REF!</f>
        <v>#REF!</v>
      </c>
      <c r="M18" s="14" t="e">
        <f t="shared" si="5"/>
        <v>#REF!</v>
      </c>
      <c r="N18" s="14" t="e">
        <f>#REF!</f>
        <v>#REF!</v>
      </c>
      <c r="O18" s="14" t="e">
        <f t="shared" si="6"/>
        <v>#REF!</v>
      </c>
    </row>
    <row r="19" spans="1:15" ht="15.75" hidden="1" thickBot="1" x14ac:dyDescent="0.3">
      <c r="A19" s="8" t="s">
        <v>12</v>
      </c>
      <c r="B19" s="9" t="e">
        <f>SUM(B11:B18)</f>
        <v>#REF!</v>
      </c>
      <c r="C19" s="9" t="e">
        <f t="shared" ref="C19:O19" si="7">SUM(C11:C18)</f>
        <v>#REF!</v>
      </c>
      <c r="D19" s="9" t="e">
        <f t="shared" si="7"/>
        <v>#REF!</v>
      </c>
      <c r="E19" s="9" t="e">
        <f t="shared" si="7"/>
        <v>#REF!</v>
      </c>
      <c r="F19" s="9" t="e">
        <f t="shared" si="7"/>
        <v>#REF!</v>
      </c>
      <c r="G19" s="9" t="e">
        <f t="shared" si="7"/>
        <v>#REF!</v>
      </c>
      <c r="H19" s="9" t="e">
        <f t="shared" si="7"/>
        <v>#REF!</v>
      </c>
      <c r="I19" s="9" t="e">
        <f t="shared" si="7"/>
        <v>#REF!</v>
      </c>
      <c r="J19" s="9" t="e">
        <f t="shared" si="7"/>
        <v>#REF!</v>
      </c>
      <c r="K19" s="9" t="e">
        <f t="shared" si="7"/>
        <v>#REF!</v>
      </c>
      <c r="L19" s="9" t="e">
        <f t="shared" si="7"/>
        <v>#REF!</v>
      </c>
      <c r="M19" s="9" t="e">
        <f t="shared" si="7"/>
        <v>#REF!</v>
      </c>
      <c r="N19" s="9" t="e">
        <f t="shared" si="7"/>
        <v>#REF!</v>
      </c>
      <c r="O19" s="9" t="e">
        <f t="shared" si="7"/>
        <v>#REF!</v>
      </c>
    </row>
    <row r="20" spans="1:15" hidden="1" x14ac:dyDescent="0.2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idden="1" x14ac:dyDescent="0.25">
      <c r="A21" s="1" t="s">
        <v>15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idden="1" x14ac:dyDescent="0.25">
      <c r="A22" s="1" t="s">
        <v>16</v>
      </c>
      <c r="B22" s="1"/>
      <c r="C22" s="2"/>
      <c r="D22" s="2"/>
      <c r="E22" s="2"/>
      <c r="F22" s="2"/>
      <c r="G22" s="10"/>
      <c r="H22" s="11"/>
      <c r="I22" s="2" t="s">
        <v>17</v>
      </c>
      <c r="J22" s="2"/>
      <c r="K22" s="2"/>
      <c r="L22" s="2"/>
      <c r="M22" s="2"/>
      <c r="N22" s="2"/>
      <c r="O22" s="2"/>
    </row>
    <row r="23" spans="1:15" hidden="1" x14ac:dyDescent="0.2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idden="1" x14ac:dyDescent="0.25">
      <c r="A24" s="12" t="s">
        <v>18</v>
      </c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3"/>
    </row>
    <row r="26" spans="1:15" ht="15.75" hidden="1" customHeight="1" x14ac:dyDescent="0.25"/>
    <row r="27" spans="1:15" ht="15.75" hidden="1" x14ac:dyDescent="0.25">
      <c r="A27" s="54" t="s">
        <v>48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5.75" hidden="1" x14ac:dyDescent="0.25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15.75" hidden="1" thickBot="1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idden="1" x14ac:dyDescent="0.25">
      <c r="A30" s="47" t="s">
        <v>1</v>
      </c>
      <c r="B30" s="49" t="s">
        <v>2</v>
      </c>
      <c r="C30" s="49"/>
      <c r="D30" s="49"/>
      <c r="E30" s="49"/>
      <c r="F30" s="49" t="s">
        <v>3</v>
      </c>
      <c r="G30" s="49"/>
      <c r="H30" s="49"/>
      <c r="I30" s="49"/>
      <c r="J30" s="49" t="s">
        <v>24</v>
      </c>
      <c r="K30" s="49"/>
      <c r="L30" s="49" t="s">
        <v>25</v>
      </c>
      <c r="M30" s="49"/>
      <c r="N30" s="49"/>
      <c r="O30" s="51"/>
    </row>
    <row r="31" spans="1:15" hidden="1" x14ac:dyDescent="0.25">
      <c r="A31" s="48"/>
      <c r="B31" s="50" t="s">
        <v>20</v>
      </c>
      <c r="C31" s="50"/>
      <c r="D31" s="50" t="s">
        <v>21</v>
      </c>
      <c r="E31" s="50"/>
      <c r="F31" s="50" t="s">
        <v>22</v>
      </c>
      <c r="G31" s="50"/>
      <c r="H31" s="50" t="s">
        <v>23</v>
      </c>
      <c r="I31" s="50"/>
      <c r="J31" s="50"/>
      <c r="K31" s="50"/>
      <c r="L31" s="50" t="s">
        <v>26</v>
      </c>
      <c r="M31" s="50"/>
      <c r="N31" s="50" t="s">
        <v>23</v>
      </c>
      <c r="O31" s="52"/>
    </row>
    <row r="32" spans="1:15" ht="30" hidden="1" x14ac:dyDescent="0.25">
      <c r="A32" s="4"/>
      <c r="B32" s="5" t="s">
        <v>36</v>
      </c>
      <c r="C32" s="5" t="s">
        <v>19</v>
      </c>
      <c r="D32" s="5" t="s">
        <v>36</v>
      </c>
      <c r="E32" s="5" t="s">
        <v>19</v>
      </c>
      <c r="F32" s="5" t="s">
        <v>36</v>
      </c>
      <c r="G32" s="5" t="s">
        <v>19</v>
      </c>
      <c r="H32" s="5" t="s">
        <v>36</v>
      </c>
      <c r="I32" s="5" t="s">
        <v>19</v>
      </c>
      <c r="J32" s="5" t="s">
        <v>36</v>
      </c>
      <c r="K32" s="5" t="s">
        <v>19</v>
      </c>
      <c r="L32" s="5" t="s">
        <v>36</v>
      </c>
      <c r="M32" s="5" t="s">
        <v>19</v>
      </c>
      <c r="N32" s="5" t="s">
        <v>36</v>
      </c>
      <c r="O32" s="6" t="s">
        <v>19</v>
      </c>
    </row>
    <row r="33" spans="1:15" hidden="1" x14ac:dyDescent="0.25">
      <c r="A33" s="7" t="s">
        <v>4</v>
      </c>
      <c r="B33" s="14" t="e">
        <f>#REF!-'свод ежемесячный'!B11</f>
        <v>#REF!</v>
      </c>
      <c r="C33" s="14" t="e">
        <f>B33+C11</f>
        <v>#REF!</v>
      </c>
      <c r="D33" s="14">
        <v>5167.74</v>
      </c>
      <c r="E33" s="14">
        <v>10089.49</v>
      </c>
      <c r="F33" s="14" t="e">
        <f>#REF!-F11</f>
        <v>#REF!</v>
      </c>
      <c r="G33" s="14" t="e">
        <f>F33+G11</f>
        <v>#REF!</v>
      </c>
      <c r="H33" s="14">
        <v>3943.25</v>
      </c>
      <c r="I33" s="14">
        <v>7064.06</v>
      </c>
      <c r="J33" s="14">
        <v>18</v>
      </c>
      <c r="K33" s="14">
        <v>19</v>
      </c>
      <c r="L33" s="14" t="e">
        <f>#REF!-'свод ежемесячный'!L11</f>
        <v>#REF!</v>
      </c>
      <c r="M33" s="14" t="e">
        <f>L33+M11</f>
        <v>#REF!</v>
      </c>
      <c r="N33" s="14">
        <v>2679.25</v>
      </c>
      <c r="O33" s="14">
        <v>5222.83</v>
      </c>
    </row>
    <row r="34" spans="1:15" hidden="1" x14ac:dyDescent="0.25">
      <c r="A34" s="7" t="s">
        <v>6</v>
      </c>
      <c r="B34" s="14" t="e">
        <f>#REF!-'свод ежемесячный'!B12</f>
        <v>#REF!</v>
      </c>
      <c r="C34" s="14" t="e">
        <f t="shared" ref="C34:C40" si="8">B34+C12</f>
        <v>#REF!</v>
      </c>
      <c r="D34" s="14" t="e">
        <f>#REF!-'свод ежемесячный'!D12</f>
        <v>#REF!</v>
      </c>
      <c r="E34" s="14" t="e">
        <f t="shared" ref="E34:E40" si="9">D34+E12</f>
        <v>#REF!</v>
      </c>
      <c r="F34" s="14">
        <v>11</v>
      </c>
      <c r="G34" s="14">
        <v>20</v>
      </c>
      <c r="H34" s="14">
        <v>713.56</v>
      </c>
      <c r="I34" s="14" t="e">
        <f t="shared" ref="I34:I40" si="10">H34+I12</f>
        <v>#REF!</v>
      </c>
      <c r="J34" s="14">
        <v>5</v>
      </c>
      <c r="K34" s="14" t="e">
        <f t="shared" ref="K34:K40" si="11">J34+K12</f>
        <v>#REF!</v>
      </c>
      <c r="L34" s="14" t="e">
        <f>#REF!-'свод ежемесячный'!L12</f>
        <v>#REF!</v>
      </c>
      <c r="M34" s="14" t="e">
        <f t="shared" ref="M34:M40" si="12">L34+M12</f>
        <v>#REF!</v>
      </c>
      <c r="N34" s="14" t="e">
        <f>#REF!-'свод ежемесячный'!N12</f>
        <v>#REF!</v>
      </c>
      <c r="O34" s="14" t="e">
        <f t="shared" ref="O34:O39" si="13">N34+O12</f>
        <v>#REF!</v>
      </c>
    </row>
    <row r="35" spans="1:15" hidden="1" x14ac:dyDescent="0.25">
      <c r="A35" s="7" t="s">
        <v>5</v>
      </c>
      <c r="B35" s="14" t="e">
        <f>#REF!-'свод ежемесячный'!B13</f>
        <v>#REF!</v>
      </c>
      <c r="C35" s="14" t="e">
        <f t="shared" si="8"/>
        <v>#REF!</v>
      </c>
      <c r="D35" s="14" t="e">
        <f>#REF!-'свод ежемесячный'!D13</f>
        <v>#REF!</v>
      </c>
      <c r="E35" s="14" t="e">
        <f t="shared" si="9"/>
        <v>#REF!</v>
      </c>
      <c r="F35" s="14" t="e">
        <f>#REF!-F13</f>
        <v>#REF!</v>
      </c>
      <c r="G35" s="14" t="e">
        <f t="shared" ref="G35:G40" si="14">F35+G13</f>
        <v>#REF!</v>
      </c>
      <c r="H35" s="14" t="e">
        <f>#REF!-'свод ежемесячный'!H13</f>
        <v>#REF!</v>
      </c>
      <c r="I35" s="14" t="e">
        <f t="shared" si="10"/>
        <v>#REF!</v>
      </c>
      <c r="J35" s="14">
        <v>4</v>
      </c>
      <c r="K35" s="14" t="e">
        <f t="shared" si="11"/>
        <v>#REF!</v>
      </c>
      <c r="L35" s="14" t="e">
        <f>#REF!-'свод ежемесячный'!L13</f>
        <v>#REF!</v>
      </c>
      <c r="M35" s="14" t="e">
        <f t="shared" si="12"/>
        <v>#REF!</v>
      </c>
      <c r="N35" s="14" t="e">
        <f>#REF!-'свод ежемесячный'!N13</f>
        <v>#REF!</v>
      </c>
      <c r="O35" s="14" t="e">
        <f t="shared" si="13"/>
        <v>#REF!</v>
      </c>
    </row>
    <row r="36" spans="1:15" hidden="1" x14ac:dyDescent="0.25">
      <c r="A36" s="7" t="s">
        <v>7</v>
      </c>
      <c r="B36" s="14" t="e">
        <f>#REF!-'свод ежемесячный'!B14</f>
        <v>#REF!</v>
      </c>
      <c r="C36" s="14" t="e">
        <f t="shared" si="8"/>
        <v>#REF!</v>
      </c>
      <c r="D36" s="14" t="e">
        <f>#REF!-'свод ежемесячный'!D14</f>
        <v>#REF!</v>
      </c>
      <c r="E36" s="14" t="e">
        <f t="shared" si="9"/>
        <v>#REF!</v>
      </c>
      <c r="F36" s="14" t="e">
        <f>#REF!-F14</f>
        <v>#REF!</v>
      </c>
      <c r="G36" s="14" t="e">
        <f t="shared" si="14"/>
        <v>#REF!</v>
      </c>
      <c r="H36" s="14" t="e">
        <f>#REF!-'свод ежемесячный'!H14</f>
        <v>#REF!</v>
      </c>
      <c r="I36" s="14" t="e">
        <f t="shared" si="10"/>
        <v>#REF!</v>
      </c>
      <c r="J36" s="14" t="e">
        <f>#REF!-'свод ежемесячный'!J14</f>
        <v>#REF!</v>
      </c>
      <c r="K36" s="14" t="e">
        <f t="shared" si="11"/>
        <v>#REF!</v>
      </c>
      <c r="L36" s="14" t="e">
        <f>#REF!-'свод ежемесячный'!L14</f>
        <v>#REF!</v>
      </c>
      <c r="M36" s="14" t="e">
        <f t="shared" si="12"/>
        <v>#REF!</v>
      </c>
      <c r="N36" s="14" t="e">
        <f>#REF!-'свод ежемесячный'!N14</f>
        <v>#REF!</v>
      </c>
      <c r="O36" s="14" t="e">
        <f t="shared" si="13"/>
        <v>#REF!</v>
      </c>
    </row>
    <row r="37" spans="1:15" hidden="1" x14ac:dyDescent="0.25">
      <c r="A37" s="7" t="s">
        <v>8</v>
      </c>
      <c r="B37" s="14" t="e">
        <f>#REF!-'свод ежемесячный'!B15</f>
        <v>#REF!</v>
      </c>
      <c r="C37" s="14" t="e">
        <f t="shared" si="8"/>
        <v>#REF!</v>
      </c>
      <c r="D37" s="14" t="e">
        <f>#REF!-'свод ежемесячный'!D15</f>
        <v>#REF!</v>
      </c>
      <c r="E37" s="14" t="e">
        <f t="shared" si="9"/>
        <v>#REF!</v>
      </c>
      <c r="F37" s="14" t="e">
        <f>#REF!-F15</f>
        <v>#REF!</v>
      </c>
      <c r="G37" s="14" t="e">
        <f t="shared" si="14"/>
        <v>#REF!</v>
      </c>
      <c r="H37" s="14" t="e">
        <f>#REF!-'свод ежемесячный'!H15</f>
        <v>#REF!</v>
      </c>
      <c r="I37" s="14" t="e">
        <f t="shared" si="10"/>
        <v>#REF!</v>
      </c>
      <c r="J37" s="14" t="e">
        <f>#REF!-'свод ежемесячный'!J15</f>
        <v>#REF!</v>
      </c>
      <c r="K37" s="14" t="e">
        <f t="shared" si="11"/>
        <v>#REF!</v>
      </c>
      <c r="L37" s="14" t="e">
        <f>#REF!-'свод ежемесячный'!L15</f>
        <v>#REF!</v>
      </c>
      <c r="M37" s="14" t="e">
        <f t="shared" si="12"/>
        <v>#REF!</v>
      </c>
      <c r="N37" s="14" t="e">
        <f>#REF!-'свод ежемесячный'!N15</f>
        <v>#REF!</v>
      </c>
      <c r="O37" s="14" t="e">
        <f t="shared" si="13"/>
        <v>#REF!</v>
      </c>
    </row>
    <row r="38" spans="1:15" hidden="1" x14ac:dyDescent="0.25">
      <c r="A38" s="7" t="s">
        <v>9</v>
      </c>
      <c r="B38" s="14" t="e">
        <f>#REF!-'свод ежемесячный'!B16</f>
        <v>#REF!</v>
      </c>
      <c r="C38" s="14" t="e">
        <f t="shared" si="8"/>
        <v>#REF!</v>
      </c>
      <c r="D38" s="14" t="e">
        <f>#REF!-'свод ежемесячный'!D16</f>
        <v>#REF!</v>
      </c>
      <c r="E38" s="14" t="e">
        <f t="shared" si="9"/>
        <v>#REF!</v>
      </c>
      <c r="F38" s="14" t="e">
        <f>#REF!-F16</f>
        <v>#REF!</v>
      </c>
      <c r="G38" s="14" t="e">
        <f t="shared" si="14"/>
        <v>#REF!</v>
      </c>
      <c r="H38" s="14" t="e">
        <f>#REF!-'свод ежемесячный'!H16</f>
        <v>#REF!</v>
      </c>
      <c r="I38" s="14" t="e">
        <f t="shared" si="10"/>
        <v>#REF!</v>
      </c>
      <c r="J38" s="14" t="e">
        <f>#REF!-'свод ежемесячный'!J16</f>
        <v>#REF!</v>
      </c>
      <c r="K38" s="14" t="e">
        <f t="shared" si="11"/>
        <v>#REF!</v>
      </c>
      <c r="L38" s="14" t="e">
        <f>#REF!-'свод ежемесячный'!L16</f>
        <v>#REF!</v>
      </c>
      <c r="M38" s="14" t="e">
        <f t="shared" si="12"/>
        <v>#REF!</v>
      </c>
      <c r="N38" s="14" t="e">
        <f>#REF!-'свод ежемесячный'!N16</f>
        <v>#REF!</v>
      </c>
      <c r="O38" s="14" t="e">
        <f t="shared" si="13"/>
        <v>#REF!</v>
      </c>
    </row>
    <row r="39" spans="1:15" hidden="1" x14ac:dyDescent="0.25">
      <c r="A39" s="7" t="s">
        <v>10</v>
      </c>
      <c r="B39" s="14">
        <v>6</v>
      </c>
      <c r="C39" s="14">
        <v>8</v>
      </c>
      <c r="D39" s="14" t="e">
        <f>#REF!-'свод ежемесячный'!D17</f>
        <v>#REF!</v>
      </c>
      <c r="E39" s="14" t="e">
        <f t="shared" si="9"/>
        <v>#REF!</v>
      </c>
      <c r="F39" s="14" t="e">
        <f>#REF!-F17</f>
        <v>#REF!</v>
      </c>
      <c r="G39" s="14" t="e">
        <f t="shared" si="14"/>
        <v>#REF!</v>
      </c>
      <c r="H39" s="14" t="e">
        <f>#REF!-'свод ежемесячный'!H17</f>
        <v>#REF!</v>
      </c>
      <c r="I39" s="14" t="e">
        <f t="shared" si="10"/>
        <v>#REF!</v>
      </c>
      <c r="J39" s="14" t="e">
        <f>#REF!-'свод ежемесячный'!J17</f>
        <v>#REF!</v>
      </c>
      <c r="K39" s="14" t="e">
        <f t="shared" si="11"/>
        <v>#REF!</v>
      </c>
      <c r="L39" s="14" t="e">
        <f>#REF!-'свод ежемесячный'!L17</f>
        <v>#REF!</v>
      </c>
      <c r="M39" s="14" t="e">
        <f t="shared" si="12"/>
        <v>#REF!</v>
      </c>
      <c r="N39" s="14">
        <v>0</v>
      </c>
      <c r="O39" s="14" t="e">
        <f t="shared" si="13"/>
        <v>#REF!</v>
      </c>
    </row>
    <row r="40" spans="1:15" hidden="1" x14ac:dyDescent="0.25">
      <c r="A40" s="7" t="s">
        <v>11</v>
      </c>
      <c r="B40" s="14" t="e">
        <f>#REF!-'свод ежемесячный'!B18</f>
        <v>#REF!</v>
      </c>
      <c r="C40" s="14" t="e">
        <f t="shared" si="8"/>
        <v>#REF!</v>
      </c>
      <c r="D40" s="14" t="e">
        <f>#REF!-'свод ежемесячный'!D18</f>
        <v>#REF!</v>
      </c>
      <c r="E40" s="14" t="e">
        <f t="shared" si="9"/>
        <v>#REF!</v>
      </c>
      <c r="F40" s="14" t="e">
        <f>#REF!-F18</f>
        <v>#REF!</v>
      </c>
      <c r="G40" s="14" t="e">
        <f t="shared" si="14"/>
        <v>#REF!</v>
      </c>
      <c r="H40" s="14" t="e">
        <f>#REF!-'свод ежемесячный'!H18</f>
        <v>#REF!</v>
      </c>
      <c r="I40" s="14" t="e">
        <f t="shared" si="10"/>
        <v>#REF!</v>
      </c>
      <c r="J40" s="14" t="e">
        <f>#REF!-'свод ежемесячный'!J18</f>
        <v>#REF!</v>
      </c>
      <c r="K40" s="14" t="e">
        <f t="shared" si="11"/>
        <v>#REF!</v>
      </c>
      <c r="L40" s="14" t="e">
        <f>#REF!-'свод ежемесячный'!L18</f>
        <v>#REF!</v>
      </c>
      <c r="M40" s="14" t="e">
        <f t="shared" si="12"/>
        <v>#REF!</v>
      </c>
      <c r="N40" s="14">
        <v>650</v>
      </c>
      <c r="O40" s="14">
        <v>650</v>
      </c>
    </row>
    <row r="41" spans="1:15" ht="15.75" hidden="1" thickBot="1" x14ac:dyDescent="0.3">
      <c r="A41" s="8" t="s">
        <v>12</v>
      </c>
      <c r="B41" s="9" t="e">
        <f>SUM(B33:B40)</f>
        <v>#REF!</v>
      </c>
      <c r="C41" s="9" t="e">
        <f t="shared" ref="C41:O41" si="15">SUM(C33:C40)</f>
        <v>#REF!</v>
      </c>
      <c r="D41" s="9" t="e">
        <f t="shared" si="15"/>
        <v>#REF!</v>
      </c>
      <c r="E41" s="9" t="e">
        <f t="shared" si="15"/>
        <v>#REF!</v>
      </c>
      <c r="F41" s="9" t="e">
        <f t="shared" si="15"/>
        <v>#REF!</v>
      </c>
      <c r="G41" s="9" t="e">
        <f t="shared" si="15"/>
        <v>#REF!</v>
      </c>
      <c r="H41" s="9" t="e">
        <f t="shared" si="15"/>
        <v>#REF!</v>
      </c>
      <c r="I41" s="9" t="e">
        <f t="shared" si="15"/>
        <v>#REF!</v>
      </c>
      <c r="J41" s="9" t="e">
        <f t="shared" si="15"/>
        <v>#REF!</v>
      </c>
      <c r="K41" s="9" t="e">
        <f t="shared" si="15"/>
        <v>#REF!</v>
      </c>
      <c r="L41" s="9" t="e">
        <f t="shared" si="15"/>
        <v>#REF!</v>
      </c>
      <c r="M41" s="9" t="e">
        <f t="shared" si="15"/>
        <v>#REF!</v>
      </c>
      <c r="N41" s="9" t="e">
        <f t="shared" si="15"/>
        <v>#REF!</v>
      </c>
      <c r="O41" s="9" t="e">
        <f t="shared" si="15"/>
        <v>#REF!</v>
      </c>
    </row>
    <row r="42" spans="1:15" hidden="1" x14ac:dyDescent="0.2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idden="1" x14ac:dyDescent="0.25">
      <c r="A43" s="1" t="s">
        <v>15</v>
      </c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idden="1" x14ac:dyDescent="0.25">
      <c r="A44" s="1" t="s">
        <v>16</v>
      </c>
      <c r="B44" s="1"/>
      <c r="C44" s="2"/>
      <c r="D44" s="2"/>
      <c r="E44" s="2"/>
      <c r="F44" s="2"/>
      <c r="G44" s="10"/>
      <c r="H44" s="11"/>
      <c r="I44" s="2" t="s">
        <v>17</v>
      </c>
      <c r="J44" s="2"/>
      <c r="K44" s="2"/>
      <c r="L44" s="2"/>
      <c r="M44" s="2"/>
      <c r="N44" s="2"/>
      <c r="O44" s="2"/>
    </row>
    <row r="45" spans="1:15" hidden="1" x14ac:dyDescent="0.2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idden="1" x14ac:dyDescent="0.25">
      <c r="A46" s="12" t="s">
        <v>18</v>
      </c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5">
        <v>41705</v>
      </c>
    </row>
    <row r="47" spans="1:15" hidden="1" x14ac:dyDescent="0.25"/>
    <row r="48" spans="1:15" hidden="1" x14ac:dyDescent="0.25"/>
    <row r="49" spans="1:15" ht="15.75" hidden="1" x14ac:dyDescent="0.25">
      <c r="A49" s="54" t="s">
        <v>48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  <row r="50" spans="1:15" ht="15.75" hidden="1" x14ac:dyDescent="0.25">
      <c r="A50" s="46" t="s">
        <v>49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5.75" hidden="1" thickBot="1" x14ac:dyDescent="0.3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idden="1" x14ac:dyDescent="0.25">
      <c r="A52" s="47" t="s">
        <v>1</v>
      </c>
      <c r="B52" s="49" t="s">
        <v>2</v>
      </c>
      <c r="C52" s="49"/>
      <c r="D52" s="49"/>
      <c r="E52" s="49"/>
      <c r="F52" s="49" t="s">
        <v>3</v>
      </c>
      <c r="G52" s="49"/>
      <c r="H52" s="49"/>
      <c r="I52" s="49"/>
      <c r="J52" s="49" t="s">
        <v>24</v>
      </c>
      <c r="K52" s="49"/>
      <c r="L52" s="49" t="s">
        <v>25</v>
      </c>
      <c r="M52" s="49"/>
      <c r="N52" s="49"/>
      <c r="O52" s="51"/>
    </row>
    <row r="53" spans="1:15" hidden="1" x14ac:dyDescent="0.25">
      <c r="A53" s="48"/>
      <c r="B53" s="50" t="s">
        <v>20</v>
      </c>
      <c r="C53" s="50"/>
      <c r="D53" s="50" t="s">
        <v>21</v>
      </c>
      <c r="E53" s="50"/>
      <c r="F53" s="50" t="s">
        <v>22</v>
      </c>
      <c r="G53" s="50"/>
      <c r="H53" s="50" t="s">
        <v>23</v>
      </c>
      <c r="I53" s="50"/>
      <c r="J53" s="50"/>
      <c r="K53" s="50"/>
      <c r="L53" s="50" t="s">
        <v>26</v>
      </c>
      <c r="M53" s="50"/>
      <c r="N53" s="50" t="s">
        <v>23</v>
      </c>
      <c r="O53" s="52"/>
    </row>
    <row r="54" spans="1:15" ht="30" hidden="1" x14ac:dyDescent="0.25">
      <c r="A54" s="16"/>
      <c r="B54" s="17" t="s">
        <v>36</v>
      </c>
      <c r="C54" s="17" t="s">
        <v>19</v>
      </c>
      <c r="D54" s="17" t="s">
        <v>36</v>
      </c>
      <c r="E54" s="17" t="s">
        <v>19</v>
      </c>
      <c r="F54" s="17" t="s">
        <v>36</v>
      </c>
      <c r="G54" s="17" t="s">
        <v>19</v>
      </c>
      <c r="H54" s="17" t="s">
        <v>36</v>
      </c>
      <c r="I54" s="17" t="s">
        <v>19</v>
      </c>
      <c r="J54" s="17" t="s">
        <v>36</v>
      </c>
      <c r="K54" s="17" t="s">
        <v>19</v>
      </c>
      <c r="L54" s="17" t="s">
        <v>36</v>
      </c>
      <c r="M54" s="17" t="s">
        <v>19</v>
      </c>
      <c r="N54" s="17" t="s">
        <v>36</v>
      </c>
      <c r="O54" s="18" t="s">
        <v>19</v>
      </c>
    </row>
    <row r="55" spans="1:15" hidden="1" x14ac:dyDescent="0.25">
      <c r="A55" s="7" t="s">
        <v>4</v>
      </c>
      <c r="B55" s="14" t="e">
        <f>C55-C33</f>
        <v>#REF!</v>
      </c>
      <c r="C55" s="14" t="e">
        <f>#REF!</f>
        <v>#REF!</v>
      </c>
      <c r="D55" s="14">
        <v>4002.5</v>
      </c>
      <c r="E55" s="14" t="e">
        <f>#REF!</f>
        <v>#REF!</v>
      </c>
      <c r="F55" s="14" t="e">
        <f>G55-G33</f>
        <v>#REF!</v>
      </c>
      <c r="G55" s="14">
        <v>1028</v>
      </c>
      <c r="H55" s="14">
        <v>4588.1499999999996</v>
      </c>
      <c r="I55" s="14" t="e">
        <f>#REF!</f>
        <v>#REF!</v>
      </c>
      <c r="J55" s="14">
        <v>21</v>
      </c>
      <c r="K55" s="14" t="e">
        <f>#REF!</f>
        <v>#REF!</v>
      </c>
      <c r="L55" s="14">
        <v>229</v>
      </c>
      <c r="M55" s="14" t="e">
        <f>#REF!</f>
        <v>#REF!</v>
      </c>
      <c r="N55" s="14">
        <v>2037.4</v>
      </c>
      <c r="O55" s="14" t="e">
        <f>#REF!</f>
        <v>#REF!</v>
      </c>
    </row>
    <row r="56" spans="1:15" hidden="1" x14ac:dyDescent="0.25">
      <c r="A56" s="7" t="s">
        <v>6</v>
      </c>
      <c r="B56" s="14" t="e">
        <f t="shared" ref="B56:B62" si="16">C56-C34</f>
        <v>#REF!</v>
      </c>
      <c r="C56" s="14" t="e">
        <f>#REF!</f>
        <v>#REF!</v>
      </c>
      <c r="D56" s="14">
        <v>1103.2</v>
      </c>
      <c r="E56" s="14" t="e">
        <f>#REF!</f>
        <v>#REF!</v>
      </c>
      <c r="F56" s="14">
        <v>12</v>
      </c>
      <c r="G56" s="14">
        <v>31</v>
      </c>
      <c r="H56" s="14">
        <v>855.87</v>
      </c>
      <c r="I56" s="14" t="e">
        <f>#REF!</f>
        <v>#REF!</v>
      </c>
      <c r="J56" s="14">
        <v>2</v>
      </c>
      <c r="K56" s="14" t="e">
        <f>#REF!</f>
        <v>#REF!</v>
      </c>
      <c r="L56" s="14">
        <v>6</v>
      </c>
      <c r="M56" s="14" t="e">
        <f>#REF!</f>
        <v>#REF!</v>
      </c>
      <c r="N56" s="14">
        <v>242</v>
      </c>
      <c r="O56" s="14" t="e">
        <f>#REF!</f>
        <v>#REF!</v>
      </c>
    </row>
    <row r="57" spans="1:15" hidden="1" x14ac:dyDescent="0.25">
      <c r="A57" s="7" t="s">
        <v>5</v>
      </c>
      <c r="B57" s="14" t="e">
        <f t="shared" si="16"/>
        <v>#REF!</v>
      </c>
      <c r="C57" s="14" t="e">
        <f>#REF!</f>
        <v>#REF!</v>
      </c>
      <c r="D57" s="14" t="e">
        <f t="shared" ref="D57:D62" si="17">E57-E35</f>
        <v>#REF!</v>
      </c>
      <c r="E57" s="14" t="e">
        <f>#REF!</f>
        <v>#REF!</v>
      </c>
      <c r="F57" s="14" t="e">
        <f t="shared" ref="F57:F61" si="18">G57-G35</f>
        <v>#REF!</v>
      </c>
      <c r="G57" s="14">
        <v>5</v>
      </c>
      <c r="H57" s="14" t="e">
        <f t="shared" ref="H57:H62" si="19">I57-I35</f>
        <v>#REF!</v>
      </c>
      <c r="I57" s="14" t="e">
        <f>#REF!</f>
        <v>#REF!</v>
      </c>
      <c r="J57" s="14">
        <v>0</v>
      </c>
      <c r="K57" s="14" t="e">
        <f>#REF!</f>
        <v>#REF!</v>
      </c>
      <c r="L57" s="14" t="e">
        <f t="shared" ref="L57:L62" si="20">M57-M35</f>
        <v>#REF!</v>
      </c>
      <c r="M57" s="14" t="e">
        <f>#REF!</f>
        <v>#REF!</v>
      </c>
      <c r="N57" s="14" t="e">
        <f t="shared" ref="N57:N62" si="21">O57-O35</f>
        <v>#REF!</v>
      </c>
      <c r="O57" s="14" t="e">
        <f>#REF!</f>
        <v>#REF!</v>
      </c>
    </row>
    <row r="58" spans="1:15" hidden="1" x14ac:dyDescent="0.25">
      <c r="A58" s="7" t="s">
        <v>7</v>
      </c>
      <c r="B58" s="14" t="e">
        <f t="shared" si="16"/>
        <v>#REF!</v>
      </c>
      <c r="C58" s="14" t="e">
        <f>#REF!</f>
        <v>#REF!</v>
      </c>
      <c r="D58" s="14" t="e">
        <f t="shared" si="17"/>
        <v>#REF!</v>
      </c>
      <c r="E58" s="14" t="e">
        <f>#REF!</f>
        <v>#REF!</v>
      </c>
      <c r="F58" s="14" t="e">
        <f t="shared" si="18"/>
        <v>#REF!</v>
      </c>
      <c r="G58" s="14">
        <v>0</v>
      </c>
      <c r="H58" s="14" t="e">
        <f t="shared" si="19"/>
        <v>#REF!</v>
      </c>
      <c r="I58" s="14" t="e">
        <f>#REF!</f>
        <v>#REF!</v>
      </c>
      <c r="J58" s="14" t="e">
        <f t="shared" ref="J58:J62" si="22">K58-K36</f>
        <v>#REF!</v>
      </c>
      <c r="K58" s="14" t="e">
        <f>#REF!</f>
        <v>#REF!</v>
      </c>
      <c r="L58" s="14" t="e">
        <f t="shared" si="20"/>
        <v>#REF!</v>
      </c>
      <c r="M58" s="14" t="e">
        <f>#REF!</f>
        <v>#REF!</v>
      </c>
      <c r="N58" s="14" t="e">
        <f t="shared" si="21"/>
        <v>#REF!</v>
      </c>
      <c r="O58" s="14" t="e">
        <f>#REF!</f>
        <v>#REF!</v>
      </c>
    </row>
    <row r="59" spans="1:15" hidden="1" x14ac:dyDescent="0.25">
      <c r="A59" s="7" t="s">
        <v>8</v>
      </c>
      <c r="B59" s="14" t="e">
        <f t="shared" si="16"/>
        <v>#REF!</v>
      </c>
      <c r="C59" s="14" t="e">
        <f>#REF!</f>
        <v>#REF!</v>
      </c>
      <c r="D59" s="14" t="e">
        <f t="shared" si="17"/>
        <v>#REF!</v>
      </c>
      <c r="E59" s="14" t="e">
        <f>#REF!</f>
        <v>#REF!</v>
      </c>
      <c r="F59" s="14" t="e">
        <f t="shared" si="18"/>
        <v>#REF!</v>
      </c>
      <c r="G59" s="14">
        <v>0</v>
      </c>
      <c r="H59" s="14" t="e">
        <f t="shared" si="19"/>
        <v>#REF!</v>
      </c>
      <c r="I59" s="14" t="e">
        <f>#REF!</f>
        <v>#REF!</v>
      </c>
      <c r="J59" s="14" t="e">
        <f t="shared" si="22"/>
        <v>#REF!</v>
      </c>
      <c r="K59" s="14" t="e">
        <f>#REF!</f>
        <v>#REF!</v>
      </c>
      <c r="L59" s="14" t="e">
        <f t="shared" si="20"/>
        <v>#REF!</v>
      </c>
      <c r="M59" s="14" t="e">
        <f>#REF!</f>
        <v>#REF!</v>
      </c>
      <c r="N59" s="14" t="e">
        <f t="shared" si="21"/>
        <v>#REF!</v>
      </c>
      <c r="O59" s="14" t="e">
        <f>#REF!</f>
        <v>#REF!</v>
      </c>
    </row>
    <row r="60" spans="1:15" hidden="1" x14ac:dyDescent="0.25">
      <c r="A60" s="7" t="s">
        <v>9</v>
      </c>
      <c r="B60" s="14" t="e">
        <f t="shared" si="16"/>
        <v>#REF!</v>
      </c>
      <c r="C60" s="14" t="e">
        <f>#REF!</f>
        <v>#REF!</v>
      </c>
      <c r="D60" s="14" t="e">
        <f t="shared" si="17"/>
        <v>#REF!</v>
      </c>
      <c r="E60" s="14" t="e">
        <f>#REF!</f>
        <v>#REF!</v>
      </c>
      <c r="F60" s="14" t="e">
        <f t="shared" si="18"/>
        <v>#REF!</v>
      </c>
      <c r="G60" s="14">
        <v>8</v>
      </c>
      <c r="H60" s="14" t="e">
        <f t="shared" si="19"/>
        <v>#REF!</v>
      </c>
      <c r="I60" s="14" t="e">
        <f>#REF!</f>
        <v>#REF!</v>
      </c>
      <c r="J60" s="14" t="e">
        <f t="shared" si="22"/>
        <v>#REF!</v>
      </c>
      <c r="K60" s="14" t="e">
        <f>#REF!</f>
        <v>#REF!</v>
      </c>
      <c r="L60" s="14" t="e">
        <f t="shared" si="20"/>
        <v>#REF!</v>
      </c>
      <c r="M60" s="14" t="e">
        <f>#REF!</f>
        <v>#REF!</v>
      </c>
      <c r="N60" s="14" t="e">
        <f t="shared" si="21"/>
        <v>#REF!</v>
      </c>
      <c r="O60" s="14" t="e">
        <f>#REF!</f>
        <v>#REF!</v>
      </c>
    </row>
    <row r="61" spans="1:15" hidden="1" x14ac:dyDescent="0.25">
      <c r="A61" s="7" t="s">
        <v>10</v>
      </c>
      <c r="B61" s="14">
        <v>1</v>
      </c>
      <c r="C61" s="14" t="e">
        <f>#REF!</f>
        <v>#REF!</v>
      </c>
      <c r="D61" s="14" t="e">
        <f t="shared" si="17"/>
        <v>#REF!</v>
      </c>
      <c r="E61" s="14" t="e">
        <f>#REF!</f>
        <v>#REF!</v>
      </c>
      <c r="F61" s="14" t="e">
        <f t="shared" si="18"/>
        <v>#REF!</v>
      </c>
      <c r="G61" s="14">
        <v>3</v>
      </c>
      <c r="H61" s="14" t="e">
        <f t="shared" si="19"/>
        <v>#REF!</v>
      </c>
      <c r="I61" s="14" t="e">
        <f>#REF!</f>
        <v>#REF!</v>
      </c>
      <c r="J61" s="14" t="e">
        <f t="shared" si="22"/>
        <v>#REF!</v>
      </c>
      <c r="K61" s="14" t="e">
        <f>#REF!</f>
        <v>#REF!</v>
      </c>
      <c r="L61" s="14" t="e">
        <f t="shared" si="20"/>
        <v>#REF!</v>
      </c>
      <c r="M61" s="14" t="e">
        <f>#REF!</f>
        <v>#REF!</v>
      </c>
      <c r="N61" s="14">
        <v>0</v>
      </c>
      <c r="O61" s="14" t="e">
        <f>#REF!</f>
        <v>#REF!</v>
      </c>
    </row>
    <row r="62" spans="1:15" hidden="1" x14ac:dyDescent="0.25">
      <c r="A62" s="7" t="s">
        <v>11</v>
      </c>
      <c r="B62" s="14" t="e">
        <f t="shared" si="16"/>
        <v>#REF!</v>
      </c>
      <c r="C62" s="14" t="e">
        <f>#REF!</f>
        <v>#REF!</v>
      </c>
      <c r="D62" s="14" t="e">
        <f t="shared" si="17"/>
        <v>#REF!</v>
      </c>
      <c r="E62" s="14" t="e">
        <f>#REF!</f>
        <v>#REF!</v>
      </c>
      <c r="F62" s="14" t="e">
        <f>G62-G40</f>
        <v>#REF!</v>
      </c>
      <c r="G62" s="14">
        <v>1</v>
      </c>
      <c r="H62" s="14" t="e">
        <f t="shared" si="19"/>
        <v>#REF!</v>
      </c>
      <c r="I62" s="14" t="e">
        <f>#REF!</f>
        <v>#REF!</v>
      </c>
      <c r="J62" s="14" t="e">
        <f t="shared" si="22"/>
        <v>#REF!</v>
      </c>
      <c r="K62" s="14" t="e">
        <f>#REF!</f>
        <v>#REF!</v>
      </c>
      <c r="L62" s="14" t="e">
        <f t="shared" si="20"/>
        <v>#REF!</v>
      </c>
      <c r="M62" s="14" t="e">
        <f>#REF!</f>
        <v>#REF!</v>
      </c>
      <c r="N62" s="14" t="e">
        <f t="shared" si="21"/>
        <v>#REF!</v>
      </c>
      <c r="O62" s="14" t="e">
        <f>#REF!</f>
        <v>#REF!</v>
      </c>
    </row>
    <row r="63" spans="1:15" ht="15.75" hidden="1" thickBot="1" x14ac:dyDescent="0.3">
      <c r="A63" s="8" t="s">
        <v>12</v>
      </c>
      <c r="B63" s="9" t="e">
        <f>SUM(B55:B62)</f>
        <v>#REF!</v>
      </c>
      <c r="C63" s="9" t="e">
        <f t="shared" ref="C63:O63" si="23">SUM(C55:C62)</f>
        <v>#REF!</v>
      </c>
      <c r="D63" s="9" t="e">
        <f t="shared" si="23"/>
        <v>#REF!</v>
      </c>
      <c r="E63" s="9" t="e">
        <f t="shared" si="23"/>
        <v>#REF!</v>
      </c>
      <c r="F63" s="9" t="e">
        <f t="shared" si="23"/>
        <v>#REF!</v>
      </c>
      <c r="G63" s="9">
        <f t="shared" si="23"/>
        <v>1076</v>
      </c>
      <c r="H63" s="9" t="e">
        <f t="shared" si="23"/>
        <v>#REF!</v>
      </c>
      <c r="I63" s="9" t="e">
        <f t="shared" si="23"/>
        <v>#REF!</v>
      </c>
      <c r="J63" s="9" t="e">
        <f t="shared" si="23"/>
        <v>#REF!</v>
      </c>
      <c r="K63" s="9" t="e">
        <f t="shared" si="23"/>
        <v>#REF!</v>
      </c>
      <c r="L63" s="9" t="e">
        <f>SUM(L55:L62)</f>
        <v>#REF!</v>
      </c>
      <c r="M63" s="9" t="e">
        <f t="shared" si="23"/>
        <v>#REF!</v>
      </c>
      <c r="N63" s="9" t="e">
        <f t="shared" si="23"/>
        <v>#REF!</v>
      </c>
      <c r="O63" s="9" t="e">
        <f t="shared" si="23"/>
        <v>#REF!</v>
      </c>
    </row>
    <row r="64" spans="1:15" hidden="1" x14ac:dyDescent="0.2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idden="1" x14ac:dyDescent="0.25">
      <c r="A65" s="1" t="s">
        <v>15</v>
      </c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idden="1" x14ac:dyDescent="0.25">
      <c r="A66" s="1" t="s">
        <v>16</v>
      </c>
      <c r="B66" s="1"/>
      <c r="C66" s="2"/>
      <c r="D66" s="2"/>
      <c r="E66" s="2"/>
      <c r="F66" s="2"/>
      <c r="G66" s="10"/>
      <c r="H66" s="11"/>
      <c r="I66" s="2" t="s">
        <v>17</v>
      </c>
      <c r="J66" s="2"/>
      <c r="K66" s="2"/>
      <c r="L66" s="2"/>
      <c r="M66" s="2"/>
      <c r="N66" s="2"/>
      <c r="O66" s="2"/>
    </row>
    <row r="67" spans="1:15" hidden="1" x14ac:dyDescent="0.2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idden="1" x14ac:dyDescent="0.25">
      <c r="A68" s="12" t="s">
        <v>18</v>
      </c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5">
        <v>41737</v>
      </c>
    </row>
    <row r="69" spans="1:15" hidden="1" x14ac:dyDescent="0.25"/>
    <row r="71" spans="1:15" ht="15.75" x14ac:dyDescent="0.25">
      <c r="A71" s="54" t="s">
        <v>48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1:15" ht="15.75" x14ac:dyDescent="0.25">
      <c r="A72" s="46" t="s">
        <v>50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ht="15.75" thickBot="1" x14ac:dyDescent="0.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47" t="s">
        <v>1</v>
      </c>
      <c r="B74" s="49" t="s">
        <v>2</v>
      </c>
      <c r="C74" s="49"/>
      <c r="D74" s="49"/>
      <c r="E74" s="49"/>
      <c r="F74" s="49" t="s">
        <v>3</v>
      </c>
      <c r="G74" s="49"/>
      <c r="H74" s="49"/>
      <c r="I74" s="49"/>
      <c r="J74" s="49" t="s">
        <v>24</v>
      </c>
      <c r="K74" s="49"/>
      <c r="L74" s="49" t="s">
        <v>25</v>
      </c>
      <c r="M74" s="49"/>
      <c r="N74" s="49"/>
      <c r="O74" s="51"/>
    </row>
    <row r="75" spans="1:15" x14ac:dyDescent="0.25">
      <c r="A75" s="48"/>
      <c r="B75" s="50" t="s">
        <v>20</v>
      </c>
      <c r="C75" s="50"/>
      <c r="D75" s="50" t="s">
        <v>21</v>
      </c>
      <c r="E75" s="50"/>
      <c r="F75" s="50" t="s">
        <v>22</v>
      </c>
      <c r="G75" s="50"/>
      <c r="H75" s="50" t="s">
        <v>23</v>
      </c>
      <c r="I75" s="50"/>
      <c r="J75" s="50"/>
      <c r="K75" s="50"/>
      <c r="L75" s="50" t="s">
        <v>26</v>
      </c>
      <c r="M75" s="50"/>
      <c r="N75" s="50" t="s">
        <v>23</v>
      </c>
      <c r="O75" s="52"/>
    </row>
    <row r="76" spans="1:15" ht="30" x14ac:dyDescent="0.25">
      <c r="A76" s="19"/>
      <c r="B76" s="20" t="s">
        <v>36</v>
      </c>
      <c r="C76" s="20" t="s">
        <v>19</v>
      </c>
      <c r="D76" s="20" t="s">
        <v>36</v>
      </c>
      <c r="E76" s="20" t="s">
        <v>19</v>
      </c>
      <c r="F76" s="20" t="s">
        <v>36</v>
      </c>
      <c r="G76" s="20" t="s">
        <v>19</v>
      </c>
      <c r="H76" s="20" t="s">
        <v>36</v>
      </c>
      <c r="I76" s="20" t="s">
        <v>19</v>
      </c>
      <c r="J76" s="20" t="s">
        <v>36</v>
      </c>
      <c r="K76" s="20" t="s">
        <v>19</v>
      </c>
      <c r="L76" s="20" t="s">
        <v>36</v>
      </c>
      <c r="M76" s="20" t="s">
        <v>19</v>
      </c>
      <c r="N76" s="20" t="s">
        <v>36</v>
      </c>
      <c r="O76" s="21" t="s">
        <v>19</v>
      </c>
    </row>
    <row r="77" spans="1:15" x14ac:dyDescent="0.25">
      <c r="A77" s="7" t="s">
        <v>4</v>
      </c>
      <c r="B77" s="14">
        <v>482</v>
      </c>
      <c r="C77" s="14" t="e">
        <f>C55+B77</f>
        <v>#REF!</v>
      </c>
      <c r="D77" s="14">
        <v>5830.91</v>
      </c>
      <c r="E77" s="14" t="e">
        <f>E55+D77</f>
        <v>#REF!</v>
      </c>
      <c r="F77" s="14">
        <v>439</v>
      </c>
      <c r="G77" s="14">
        <f>G55+F77</f>
        <v>1467</v>
      </c>
      <c r="H77" s="14">
        <v>6237.36</v>
      </c>
      <c r="I77" s="14" t="e">
        <f>I55+H77</f>
        <v>#REF!</v>
      </c>
      <c r="J77" s="14">
        <v>40</v>
      </c>
      <c r="K77" s="14" t="e">
        <f>K55+J77</f>
        <v>#REF!</v>
      </c>
      <c r="L77" s="14">
        <v>268</v>
      </c>
      <c r="M77" s="14" t="e">
        <f>M55+L77</f>
        <v>#REF!</v>
      </c>
      <c r="N77" s="14">
        <v>3206.15</v>
      </c>
      <c r="O77" s="14" t="e">
        <f>O55+N77</f>
        <v>#REF!</v>
      </c>
    </row>
    <row r="78" spans="1:15" x14ac:dyDescent="0.25">
      <c r="A78" s="7" t="s">
        <v>6</v>
      </c>
      <c r="B78" s="14">
        <v>21</v>
      </c>
      <c r="C78" s="14" t="e">
        <f t="shared" ref="C78:C84" si="24">C56+B78</f>
        <v>#REF!</v>
      </c>
      <c r="D78" s="14">
        <v>796</v>
      </c>
      <c r="E78" s="14" t="e">
        <f t="shared" ref="E78:E84" si="25">E56+D78</f>
        <v>#REF!</v>
      </c>
      <c r="F78" s="14">
        <v>10</v>
      </c>
      <c r="G78" s="14">
        <f t="shared" ref="G78:G84" si="26">G56+F78</f>
        <v>41</v>
      </c>
      <c r="H78" s="14">
        <v>439</v>
      </c>
      <c r="I78" s="14" t="e">
        <f t="shared" ref="I78:I84" si="27">I56+H78</f>
        <v>#REF!</v>
      </c>
      <c r="J78" s="14">
        <v>4</v>
      </c>
      <c r="K78" s="14" t="e">
        <f t="shared" ref="K78:K84" si="28">K56+J78</f>
        <v>#REF!</v>
      </c>
      <c r="L78" s="14">
        <v>6</v>
      </c>
      <c r="M78" s="14" t="e">
        <f t="shared" ref="M78:M84" si="29">M56+L78</f>
        <v>#REF!</v>
      </c>
      <c r="N78" s="14">
        <v>205</v>
      </c>
      <c r="O78" s="14" t="e">
        <f t="shared" ref="O78:O84" si="30">O56+N78</f>
        <v>#REF!</v>
      </c>
    </row>
    <row r="79" spans="1:15" x14ac:dyDescent="0.25">
      <c r="A79" s="7" t="s">
        <v>5</v>
      </c>
      <c r="B79" s="14">
        <v>4</v>
      </c>
      <c r="C79" s="14" t="e">
        <f t="shared" si="24"/>
        <v>#REF!</v>
      </c>
      <c r="D79" s="14">
        <v>1039</v>
      </c>
      <c r="E79" s="14" t="e">
        <f t="shared" si="25"/>
        <v>#REF!</v>
      </c>
      <c r="F79" s="14">
        <v>3</v>
      </c>
      <c r="G79" s="14">
        <f t="shared" si="26"/>
        <v>8</v>
      </c>
      <c r="H79" s="14">
        <v>845.18</v>
      </c>
      <c r="I79" s="14" t="e">
        <f t="shared" si="27"/>
        <v>#REF!</v>
      </c>
      <c r="J79" s="14">
        <v>2</v>
      </c>
      <c r="K79" s="14" t="e">
        <f t="shared" si="28"/>
        <v>#REF!</v>
      </c>
      <c r="L79" s="14">
        <v>0</v>
      </c>
      <c r="M79" s="14" t="e">
        <f t="shared" si="29"/>
        <v>#REF!</v>
      </c>
      <c r="N79" s="14">
        <v>0</v>
      </c>
      <c r="O79" s="14" t="e">
        <f t="shared" si="30"/>
        <v>#REF!</v>
      </c>
    </row>
    <row r="80" spans="1:15" x14ac:dyDescent="0.25">
      <c r="A80" s="7" t="s">
        <v>7</v>
      </c>
      <c r="B80" s="14">
        <v>1</v>
      </c>
      <c r="C80" s="14" t="e">
        <f t="shared" si="24"/>
        <v>#REF!</v>
      </c>
      <c r="D80" s="14">
        <v>1365</v>
      </c>
      <c r="E80" s="14" t="e">
        <f t="shared" si="25"/>
        <v>#REF!</v>
      </c>
      <c r="F80" s="14">
        <v>0</v>
      </c>
      <c r="G80" s="14">
        <f t="shared" si="26"/>
        <v>0</v>
      </c>
      <c r="H80" s="14">
        <v>0</v>
      </c>
      <c r="I80" s="14" t="e">
        <f t="shared" si="27"/>
        <v>#REF!</v>
      </c>
      <c r="J80" s="14">
        <v>0</v>
      </c>
      <c r="K80" s="14" t="e">
        <f t="shared" si="28"/>
        <v>#REF!</v>
      </c>
      <c r="L80" s="14">
        <v>0</v>
      </c>
      <c r="M80" s="14" t="e">
        <f t="shared" si="29"/>
        <v>#REF!</v>
      </c>
      <c r="N80" s="14">
        <v>0</v>
      </c>
      <c r="O80" s="14" t="e">
        <f t="shared" si="30"/>
        <v>#REF!</v>
      </c>
    </row>
    <row r="81" spans="1:15" x14ac:dyDescent="0.25">
      <c r="A81" s="7" t="s">
        <v>8</v>
      </c>
      <c r="B81" s="14">
        <v>1</v>
      </c>
      <c r="C81" s="14" t="e">
        <f t="shared" si="24"/>
        <v>#REF!</v>
      </c>
      <c r="D81" s="14">
        <v>15</v>
      </c>
      <c r="E81" s="14" t="e">
        <f t="shared" si="25"/>
        <v>#REF!</v>
      </c>
      <c r="F81" s="14">
        <v>2</v>
      </c>
      <c r="G81" s="14">
        <f t="shared" si="26"/>
        <v>2</v>
      </c>
      <c r="H81" s="14">
        <v>30</v>
      </c>
      <c r="I81" s="14" t="e">
        <f t="shared" si="27"/>
        <v>#REF!</v>
      </c>
      <c r="J81" s="14">
        <v>0</v>
      </c>
      <c r="K81" s="14" t="e">
        <f t="shared" si="28"/>
        <v>#REF!</v>
      </c>
      <c r="L81" s="14">
        <v>0</v>
      </c>
      <c r="M81" s="14" t="e">
        <f t="shared" si="29"/>
        <v>#REF!</v>
      </c>
      <c r="N81" s="14">
        <v>0</v>
      </c>
      <c r="O81" s="14" t="e">
        <f t="shared" si="30"/>
        <v>#REF!</v>
      </c>
    </row>
    <row r="82" spans="1:15" x14ac:dyDescent="0.25">
      <c r="A82" s="7" t="s">
        <v>9</v>
      </c>
      <c r="B82" s="14">
        <v>3</v>
      </c>
      <c r="C82" s="14" t="e">
        <f t="shared" si="24"/>
        <v>#REF!</v>
      </c>
      <c r="D82" s="14">
        <v>210</v>
      </c>
      <c r="E82" s="14" t="e">
        <f t="shared" si="25"/>
        <v>#REF!</v>
      </c>
      <c r="F82" s="14">
        <v>1</v>
      </c>
      <c r="G82" s="14">
        <f t="shared" si="26"/>
        <v>9</v>
      </c>
      <c r="H82" s="14">
        <v>150</v>
      </c>
      <c r="I82" s="14" t="e">
        <f t="shared" si="27"/>
        <v>#REF!</v>
      </c>
      <c r="J82" s="14">
        <v>1</v>
      </c>
      <c r="K82" s="14" t="e">
        <f t="shared" si="28"/>
        <v>#REF!</v>
      </c>
      <c r="L82" s="14">
        <v>1</v>
      </c>
      <c r="M82" s="14" t="e">
        <f t="shared" si="29"/>
        <v>#REF!</v>
      </c>
      <c r="N82" s="14">
        <v>20</v>
      </c>
      <c r="O82" s="14" t="e">
        <f t="shared" si="30"/>
        <v>#REF!</v>
      </c>
    </row>
    <row r="83" spans="1:15" x14ac:dyDescent="0.25">
      <c r="A83" s="7" t="s">
        <v>10</v>
      </c>
      <c r="B83" s="14">
        <v>3</v>
      </c>
      <c r="C83" s="14" t="e">
        <f t="shared" si="24"/>
        <v>#REF!</v>
      </c>
      <c r="D83" s="14">
        <v>1130</v>
      </c>
      <c r="E83" s="14" t="e">
        <f t="shared" si="25"/>
        <v>#REF!</v>
      </c>
      <c r="F83" s="14">
        <v>2</v>
      </c>
      <c r="G83" s="14">
        <f t="shared" si="26"/>
        <v>5</v>
      </c>
      <c r="H83" s="14">
        <v>554</v>
      </c>
      <c r="I83" s="14" t="e">
        <f t="shared" si="27"/>
        <v>#REF!</v>
      </c>
      <c r="J83" s="14">
        <v>5</v>
      </c>
      <c r="K83" s="14" t="e">
        <f t="shared" si="28"/>
        <v>#REF!</v>
      </c>
      <c r="L83" s="14">
        <v>1</v>
      </c>
      <c r="M83" s="14" t="e">
        <f t="shared" si="29"/>
        <v>#REF!</v>
      </c>
      <c r="N83" s="14">
        <v>150</v>
      </c>
      <c r="O83" s="14" t="e">
        <f t="shared" si="30"/>
        <v>#REF!</v>
      </c>
    </row>
    <row r="84" spans="1:15" x14ac:dyDescent="0.25">
      <c r="A84" s="7" t="s">
        <v>11</v>
      </c>
      <c r="B84" s="14">
        <v>1</v>
      </c>
      <c r="C84" s="14" t="e">
        <f t="shared" si="24"/>
        <v>#REF!</v>
      </c>
      <c r="D84" s="14">
        <v>2125</v>
      </c>
      <c r="E84" s="14" t="e">
        <f t="shared" si="25"/>
        <v>#REF!</v>
      </c>
      <c r="F84" s="14">
        <v>0</v>
      </c>
      <c r="G84" s="14">
        <f t="shared" si="26"/>
        <v>1</v>
      </c>
      <c r="H84" s="14">
        <v>0</v>
      </c>
      <c r="I84" s="14" t="e">
        <f t="shared" si="27"/>
        <v>#REF!</v>
      </c>
      <c r="J84" s="14">
        <v>0</v>
      </c>
      <c r="K84" s="14" t="e">
        <f t="shared" si="28"/>
        <v>#REF!</v>
      </c>
      <c r="L84" s="14">
        <v>0</v>
      </c>
      <c r="M84" s="14" t="e">
        <f t="shared" si="29"/>
        <v>#REF!</v>
      </c>
      <c r="N84" s="14">
        <v>0</v>
      </c>
      <c r="O84" s="14" t="e">
        <f t="shared" si="30"/>
        <v>#REF!</v>
      </c>
    </row>
    <row r="85" spans="1:15" ht="15.75" thickBot="1" x14ac:dyDescent="0.3">
      <c r="A85" s="8" t="s">
        <v>12</v>
      </c>
      <c r="B85" s="9">
        <f>SUM(B77:B84)</f>
        <v>516</v>
      </c>
      <c r="C85" s="9" t="e">
        <f t="shared" ref="C85:K85" si="31">SUM(C77:C84)</f>
        <v>#REF!</v>
      </c>
      <c r="D85" s="9">
        <f t="shared" si="31"/>
        <v>12510.91</v>
      </c>
      <c r="E85" s="9" t="e">
        <f t="shared" si="31"/>
        <v>#REF!</v>
      </c>
      <c r="F85" s="9">
        <f t="shared" si="31"/>
        <v>457</v>
      </c>
      <c r="G85" s="9">
        <f t="shared" si="31"/>
        <v>1533</v>
      </c>
      <c r="H85" s="9">
        <f t="shared" si="31"/>
        <v>8255.5400000000009</v>
      </c>
      <c r="I85" s="9" t="e">
        <f t="shared" si="31"/>
        <v>#REF!</v>
      </c>
      <c r="J85" s="9">
        <f t="shared" si="31"/>
        <v>52</v>
      </c>
      <c r="K85" s="9" t="e">
        <f t="shared" si="31"/>
        <v>#REF!</v>
      </c>
      <c r="L85" s="9">
        <f>SUM(L77:L84)</f>
        <v>276</v>
      </c>
      <c r="M85" s="9" t="e">
        <f t="shared" ref="M85:O85" si="32">SUM(M77:M84)</f>
        <v>#REF!</v>
      </c>
      <c r="N85" s="9">
        <f t="shared" si="32"/>
        <v>3581.15</v>
      </c>
      <c r="O85" s="9" t="e">
        <f t="shared" si="32"/>
        <v>#REF!</v>
      </c>
    </row>
    <row r="86" spans="1:15" x14ac:dyDescent="0.2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1" t="s">
        <v>15</v>
      </c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1" t="s">
        <v>16</v>
      </c>
      <c r="B88" s="1"/>
      <c r="C88" s="2"/>
      <c r="D88" s="2"/>
      <c r="E88" s="2"/>
      <c r="F88" s="2"/>
      <c r="G88" s="10"/>
      <c r="H88" s="11"/>
      <c r="I88" s="2" t="s">
        <v>17</v>
      </c>
      <c r="J88" s="2"/>
      <c r="K88" s="2"/>
      <c r="L88" s="2"/>
      <c r="M88" s="2"/>
      <c r="N88" s="2"/>
      <c r="O88" s="2"/>
    </row>
    <row r="89" spans="1:15" x14ac:dyDescent="0.2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12" t="s">
        <v>18</v>
      </c>
      <c r="B90" s="1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5" t="s">
        <v>51</v>
      </c>
    </row>
  </sheetData>
  <mergeCells count="53">
    <mergeCell ref="F74:I74"/>
    <mergeCell ref="J74:K75"/>
    <mergeCell ref="L74:O74"/>
    <mergeCell ref="B75:C75"/>
    <mergeCell ref="D75:E75"/>
    <mergeCell ref="F75:G75"/>
    <mergeCell ref="H75:I75"/>
    <mergeCell ref="L75:M75"/>
    <mergeCell ref="N75:O75"/>
    <mergeCell ref="A71:O71"/>
    <mergeCell ref="A72:O72"/>
    <mergeCell ref="A74:A75"/>
    <mergeCell ref="B74:E74"/>
    <mergeCell ref="N31:O31"/>
    <mergeCell ref="A30:A31"/>
    <mergeCell ref="B30:E30"/>
    <mergeCell ref="F30:I30"/>
    <mergeCell ref="J30:K31"/>
    <mergeCell ref="L30:O30"/>
    <mergeCell ref="B31:C31"/>
    <mergeCell ref="D31:E31"/>
    <mergeCell ref="F31:G31"/>
    <mergeCell ref="H31:I31"/>
    <mergeCell ref="L31:M31"/>
    <mergeCell ref="A49:O49"/>
    <mergeCell ref="A28:O28"/>
    <mergeCell ref="M2:O2"/>
    <mergeCell ref="A5:O5"/>
    <mergeCell ref="A6:O6"/>
    <mergeCell ref="A8:A9"/>
    <mergeCell ref="B8:E8"/>
    <mergeCell ref="F8:I8"/>
    <mergeCell ref="J8:K9"/>
    <mergeCell ref="L8:O8"/>
    <mergeCell ref="B9:C9"/>
    <mergeCell ref="D9:E9"/>
    <mergeCell ref="F9:G9"/>
    <mergeCell ref="H9:I9"/>
    <mergeCell ref="L9:M9"/>
    <mergeCell ref="N9:O9"/>
    <mergeCell ref="A27:O27"/>
    <mergeCell ref="A50:O50"/>
    <mergeCell ref="A52:A53"/>
    <mergeCell ref="B52:E52"/>
    <mergeCell ref="F52:I52"/>
    <mergeCell ref="J52:K53"/>
    <mergeCell ref="L52:O52"/>
    <mergeCell ref="B53:C53"/>
    <mergeCell ref="D53:E53"/>
    <mergeCell ref="F53:G53"/>
    <mergeCell ref="H53:I53"/>
    <mergeCell ref="L53:M53"/>
    <mergeCell ref="N53:O53"/>
  </mergeCells>
  <pageMargins left="0.7" right="0.7" top="0.75" bottom="0.75" header="0.3" footer="0.3"/>
  <pageSetup paperSize="256" scale="6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C11" sqref="C11"/>
    </sheetView>
  </sheetViews>
  <sheetFormatPr defaultRowHeight="15" x14ac:dyDescent="0.25"/>
  <cols>
    <col min="1" max="1" width="9.140625" style="22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56</v>
      </c>
      <c r="B5" s="36">
        <v>309</v>
      </c>
      <c r="C5" s="37">
        <v>8071.6</v>
      </c>
      <c r="D5" s="36">
        <v>165</v>
      </c>
      <c r="E5" s="37">
        <v>2859.4</v>
      </c>
      <c r="F5" s="36">
        <v>10</v>
      </c>
      <c r="G5" s="36">
        <v>234</v>
      </c>
      <c r="H5" s="38">
        <v>4719.21</v>
      </c>
    </row>
    <row r="6" spans="1:8" ht="15.75" x14ac:dyDescent="0.25">
      <c r="A6" s="39" t="s">
        <v>39</v>
      </c>
      <c r="B6" s="30">
        <v>88</v>
      </c>
      <c r="C6" s="31">
        <v>1309.8600000000001</v>
      </c>
      <c r="D6" s="30">
        <v>61</v>
      </c>
      <c r="E6" s="31">
        <v>1372</v>
      </c>
      <c r="F6" s="30">
        <v>5</v>
      </c>
      <c r="G6" s="30">
        <v>66</v>
      </c>
      <c r="H6" s="31">
        <v>1445.39</v>
      </c>
    </row>
    <row r="7" spans="1:8" ht="15.75" x14ac:dyDescent="0.25">
      <c r="A7" s="39" t="s">
        <v>38</v>
      </c>
      <c r="B7" s="30">
        <v>76</v>
      </c>
      <c r="C7" s="31">
        <v>3009.42</v>
      </c>
      <c r="D7" s="30">
        <v>29</v>
      </c>
      <c r="E7" s="31">
        <v>415</v>
      </c>
      <c r="F7" s="30">
        <v>1</v>
      </c>
      <c r="G7" s="30">
        <v>37</v>
      </c>
      <c r="H7" s="31">
        <v>1598</v>
      </c>
    </row>
    <row r="8" spans="1:8" ht="15.75" x14ac:dyDescent="0.25">
      <c r="A8" s="39" t="s">
        <v>47</v>
      </c>
      <c r="B8" s="30">
        <v>3</v>
      </c>
      <c r="C8" s="31">
        <v>18</v>
      </c>
      <c r="D8" s="30">
        <v>1</v>
      </c>
      <c r="E8" s="31">
        <v>8</v>
      </c>
      <c r="F8" s="30">
        <v>0</v>
      </c>
      <c r="G8" s="30">
        <v>2</v>
      </c>
      <c r="H8" s="31">
        <v>22</v>
      </c>
    </row>
    <row r="9" spans="1:8" ht="15.75" x14ac:dyDescent="0.25">
      <c r="A9" s="39" t="s">
        <v>45</v>
      </c>
      <c r="B9" s="30">
        <v>2</v>
      </c>
      <c r="C9" s="31">
        <v>18</v>
      </c>
      <c r="D9" s="30">
        <v>1</v>
      </c>
      <c r="E9" s="31">
        <v>9</v>
      </c>
      <c r="F9" s="30">
        <v>0</v>
      </c>
      <c r="G9" s="30">
        <v>1</v>
      </c>
      <c r="H9" s="31">
        <v>10</v>
      </c>
    </row>
    <row r="10" spans="1:8" ht="15.75" x14ac:dyDescent="0.25">
      <c r="A10" s="39" t="s">
        <v>42</v>
      </c>
      <c r="B10" s="30">
        <v>33</v>
      </c>
      <c r="C10" s="31">
        <v>945.92000000000007</v>
      </c>
      <c r="D10" s="30">
        <v>10</v>
      </c>
      <c r="E10" s="31">
        <v>123</v>
      </c>
      <c r="F10" s="30">
        <v>1</v>
      </c>
      <c r="G10" s="30">
        <v>25</v>
      </c>
      <c r="H10" s="31">
        <v>311.92</v>
      </c>
    </row>
    <row r="11" spans="1:8" ht="15.75" x14ac:dyDescent="0.25">
      <c r="A11" s="39" t="s">
        <v>41</v>
      </c>
      <c r="B11" s="30">
        <v>27</v>
      </c>
      <c r="C11" s="31">
        <v>637</v>
      </c>
      <c r="D11" s="30">
        <v>7</v>
      </c>
      <c r="E11" s="31">
        <v>93</v>
      </c>
      <c r="F11" s="30">
        <v>1</v>
      </c>
      <c r="G11" s="30">
        <v>11</v>
      </c>
      <c r="H11" s="31">
        <v>156</v>
      </c>
    </row>
    <row r="12" spans="1:8" ht="15.75" x14ac:dyDescent="0.25">
      <c r="A12" s="39" t="s">
        <v>43</v>
      </c>
      <c r="B12" s="30">
        <v>3</v>
      </c>
      <c r="C12" s="31">
        <v>35</v>
      </c>
      <c r="D12" s="30">
        <v>7</v>
      </c>
      <c r="E12" s="31">
        <v>131</v>
      </c>
      <c r="F12" s="30">
        <v>1</v>
      </c>
      <c r="G12" s="30">
        <v>7</v>
      </c>
      <c r="H12" s="31">
        <v>132</v>
      </c>
    </row>
    <row r="13" spans="1:8" ht="15.75" x14ac:dyDescent="0.25">
      <c r="A13" s="39" t="s">
        <v>44</v>
      </c>
      <c r="B13" s="30">
        <v>18</v>
      </c>
      <c r="C13" s="31">
        <v>615</v>
      </c>
      <c r="D13" s="30">
        <v>13</v>
      </c>
      <c r="E13" s="31">
        <v>348</v>
      </c>
      <c r="F13" s="30">
        <v>0</v>
      </c>
      <c r="G13" s="30">
        <v>27</v>
      </c>
      <c r="H13" s="31">
        <v>310</v>
      </c>
    </row>
    <row r="14" spans="1:8" ht="15.75" x14ac:dyDescent="0.25">
      <c r="A14" s="39" t="s">
        <v>46</v>
      </c>
      <c r="B14" s="30">
        <v>34</v>
      </c>
      <c r="C14" s="31">
        <v>1038.4000000000001</v>
      </c>
      <c r="D14" s="30">
        <v>19</v>
      </c>
      <c r="E14" s="31">
        <v>213</v>
      </c>
      <c r="F14" s="30">
        <v>1</v>
      </c>
      <c r="G14" s="30">
        <v>35</v>
      </c>
      <c r="H14" s="31">
        <v>437.9</v>
      </c>
    </row>
    <row r="15" spans="1:8" ht="15.75" x14ac:dyDescent="0.25">
      <c r="A15" s="39" t="s">
        <v>40</v>
      </c>
      <c r="B15" s="30">
        <v>25</v>
      </c>
      <c r="C15" s="31">
        <v>445</v>
      </c>
      <c r="D15" s="30">
        <v>17</v>
      </c>
      <c r="E15" s="31">
        <v>147.4</v>
      </c>
      <c r="F15" s="30">
        <v>0</v>
      </c>
      <c r="G15" s="30">
        <v>23</v>
      </c>
      <c r="H15" s="31">
        <v>296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D17" sqref="D17"/>
    </sheetView>
  </sheetViews>
  <sheetFormatPr defaultRowHeight="15" x14ac:dyDescent="0.25"/>
  <cols>
    <col min="1" max="1" width="9.140625" style="22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57</v>
      </c>
      <c r="B5" s="36">
        <v>313</v>
      </c>
      <c r="C5" s="37">
        <v>7870.6319999999996</v>
      </c>
      <c r="D5" s="36">
        <v>177</v>
      </c>
      <c r="E5" s="37">
        <v>3002.5</v>
      </c>
      <c r="F5" s="36">
        <v>22</v>
      </c>
      <c r="G5" s="36">
        <v>276</v>
      </c>
      <c r="H5" s="38">
        <v>5572.59</v>
      </c>
    </row>
    <row r="6" spans="1:8" ht="15.75" x14ac:dyDescent="0.25">
      <c r="A6" s="39" t="s">
        <v>39</v>
      </c>
      <c r="B6" s="30">
        <v>59</v>
      </c>
      <c r="C6" s="31">
        <v>2123.6999999999998</v>
      </c>
      <c r="D6" s="30">
        <v>54</v>
      </c>
      <c r="E6" s="31">
        <v>1058</v>
      </c>
      <c r="F6" s="30">
        <v>10</v>
      </c>
      <c r="G6" s="30">
        <v>75</v>
      </c>
      <c r="H6" s="31">
        <v>1062.46</v>
      </c>
    </row>
    <row r="7" spans="1:8" ht="15.75" x14ac:dyDescent="0.25">
      <c r="A7" s="39" t="s">
        <v>38</v>
      </c>
      <c r="B7" s="30">
        <v>79</v>
      </c>
      <c r="C7" s="31">
        <v>3106.2719999999999</v>
      </c>
      <c r="D7" s="30">
        <v>33</v>
      </c>
      <c r="E7" s="31">
        <v>752</v>
      </c>
      <c r="F7" s="30">
        <v>3</v>
      </c>
      <c r="G7" s="30">
        <v>69</v>
      </c>
      <c r="H7" s="31">
        <v>1768.35</v>
      </c>
    </row>
    <row r="8" spans="1:8" ht="15.75" x14ac:dyDescent="0.25">
      <c r="A8" s="39" t="s">
        <v>47</v>
      </c>
      <c r="B8" s="30">
        <v>7</v>
      </c>
      <c r="C8" s="31">
        <v>199</v>
      </c>
      <c r="D8" s="30">
        <v>2</v>
      </c>
      <c r="E8" s="31">
        <v>11</v>
      </c>
      <c r="F8" s="30">
        <v>0</v>
      </c>
      <c r="G8" s="30">
        <v>6</v>
      </c>
      <c r="H8" s="31">
        <v>184</v>
      </c>
    </row>
    <row r="9" spans="1:8" ht="15.75" x14ac:dyDescent="0.25">
      <c r="A9" s="39" t="s">
        <v>45</v>
      </c>
      <c r="B9" s="30">
        <v>1</v>
      </c>
      <c r="C9" s="31">
        <v>8</v>
      </c>
      <c r="D9" s="30">
        <v>0</v>
      </c>
      <c r="E9" s="31">
        <v>0</v>
      </c>
      <c r="F9" s="30">
        <v>1</v>
      </c>
      <c r="G9" s="30">
        <v>1</v>
      </c>
      <c r="H9" s="31">
        <v>8</v>
      </c>
    </row>
    <row r="10" spans="1:8" ht="15.75" x14ac:dyDescent="0.25">
      <c r="A10" s="39" t="s">
        <v>42</v>
      </c>
      <c r="B10" s="30">
        <v>29</v>
      </c>
      <c r="C10" s="31">
        <v>671.29</v>
      </c>
      <c r="D10" s="30">
        <v>10</v>
      </c>
      <c r="E10" s="31">
        <v>115</v>
      </c>
      <c r="F10" s="30">
        <v>1</v>
      </c>
      <c r="G10" s="30">
        <v>23</v>
      </c>
      <c r="H10" s="31">
        <v>259.89</v>
      </c>
    </row>
    <row r="11" spans="1:8" ht="15.75" x14ac:dyDescent="0.25">
      <c r="A11" s="39" t="s">
        <v>41</v>
      </c>
      <c r="B11" s="30">
        <v>34</v>
      </c>
      <c r="C11" s="31">
        <v>485</v>
      </c>
      <c r="D11" s="30">
        <v>20</v>
      </c>
      <c r="E11" s="31">
        <v>332</v>
      </c>
      <c r="F11" s="30">
        <v>1</v>
      </c>
      <c r="G11" s="30">
        <v>22</v>
      </c>
      <c r="H11" s="31">
        <v>449</v>
      </c>
    </row>
    <row r="12" spans="1:8" ht="15.75" x14ac:dyDescent="0.25">
      <c r="A12" s="39" t="s">
        <v>43</v>
      </c>
      <c r="B12" s="30">
        <v>29</v>
      </c>
      <c r="C12" s="31">
        <v>369.47</v>
      </c>
      <c r="D12" s="30">
        <v>11</v>
      </c>
      <c r="E12" s="31">
        <v>164</v>
      </c>
      <c r="F12" s="30">
        <v>1</v>
      </c>
      <c r="G12" s="30">
        <v>10</v>
      </c>
      <c r="H12" s="31">
        <v>113.89</v>
      </c>
    </row>
    <row r="13" spans="1:8" ht="15.75" x14ac:dyDescent="0.25">
      <c r="A13" s="39" t="s">
        <v>44</v>
      </c>
      <c r="B13" s="30">
        <v>19</v>
      </c>
      <c r="C13" s="31">
        <v>262</v>
      </c>
      <c r="D13" s="30">
        <v>12</v>
      </c>
      <c r="E13" s="31">
        <v>119</v>
      </c>
      <c r="F13" s="30">
        <v>1</v>
      </c>
      <c r="G13" s="30">
        <v>17</v>
      </c>
      <c r="H13" s="31">
        <v>313</v>
      </c>
    </row>
    <row r="14" spans="1:8" ht="15.75" x14ac:dyDescent="0.25">
      <c r="A14" s="39" t="s">
        <v>46</v>
      </c>
      <c r="B14" s="30">
        <v>35</v>
      </c>
      <c r="C14" s="31">
        <v>408.9</v>
      </c>
      <c r="D14" s="30">
        <v>19</v>
      </c>
      <c r="E14" s="31">
        <v>267</v>
      </c>
      <c r="F14" s="30">
        <v>4</v>
      </c>
      <c r="G14" s="30">
        <v>30</v>
      </c>
      <c r="H14" s="31">
        <v>966</v>
      </c>
    </row>
    <row r="15" spans="1:8" ht="15.75" x14ac:dyDescent="0.25">
      <c r="A15" s="39" t="s">
        <v>40</v>
      </c>
      <c r="B15" s="30">
        <v>21</v>
      </c>
      <c r="C15" s="31">
        <v>237</v>
      </c>
      <c r="D15" s="30">
        <v>16</v>
      </c>
      <c r="E15" s="31">
        <v>184.5</v>
      </c>
      <c r="F15" s="30">
        <v>0</v>
      </c>
      <c r="G15" s="30">
        <v>23</v>
      </c>
      <c r="H15" s="31">
        <v>448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B25" sqref="B25"/>
    </sheetView>
  </sheetViews>
  <sheetFormatPr defaultRowHeight="15" x14ac:dyDescent="0.25"/>
  <cols>
    <col min="1" max="1" width="10.7109375" style="22" customWidth="1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58</v>
      </c>
      <c r="B5" s="36">
        <v>865</v>
      </c>
      <c r="C5" s="37">
        <v>24523.422000000002</v>
      </c>
      <c r="D5" s="36">
        <v>525</v>
      </c>
      <c r="E5" s="37">
        <v>10965.3</v>
      </c>
      <c r="F5" s="36">
        <v>49</v>
      </c>
      <c r="G5" s="36">
        <v>702</v>
      </c>
      <c r="H5" s="38">
        <v>14554.4</v>
      </c>
    </row>
    <row r="6" spans="1:8" ht="15.75" x14ac:dyDescent="0.25">
      <c r="A6" s="39" t="s">
        <v>39</v>
      </c>
      <c r="B6" s="30">
        <v>230</v>
      </c>
      <c r="C6" s="31">
        <v>6581.8499999999995</v>
      </c>
      <c r="D6" s="30">
        <v>199</v>
      </c>
      <c r="E6" s="31">
        <v>4735.3</v>
      </c>
      <c r="F6" s="30">
        <v>17</v>
      </c>
      <c r="G6" s="30">
        <v>182</v>
      </c>
      <c r="H6" s="31">
        <v>3877.2500000000005</v>
      </c>
    </row>
    <row r="7" spans="1:8" ht="15.75" x14ac:dyDescent="0.25">
      <c r="A7" s="39" t="s">
        <v>38</v>
      </c>
      <c r="B7" s="30">
        <v>195</v>
      </c>
      <c r="C7" s="31">
        <v>8866.0920000000006</v>
      </c>
      <c r="D7" s="30">
        <v>86</v>
      </c>
      <c r="E7" s="31">
        <v>1896</v>
      </c>
      <c r="F7" s="30">
        <v>9</v>
      </c>
      <c r="G7" s="30">
        <v>147</v>
      </c>
      <c r="H7" s="31">
        <v>4585.3500000000004</v>
      </c>
    </row>
    <row r="8" spans="1:8" ht="15.75" x14ac:dyDescent="0.25">
      <c r="A8" s="39" t="s">
        <v>47</v>
      </c>
      <c r="B8" s="30">
        <v>12</v>
      </c>
      <c r="C8" s="31">
        <v>235</v>
      </c>
      <c r="D8" s="30">
        <v>8</v>
      </c>
      <c r="E8" s="31">
        <v>112</v>
      </c>
      <c r="F8" s="30">
        <v>0</v>
      </c>
      <c r="G8" s="30">
        <v>9</v>
      </c>
      <c r="H8" s="31">
        <v>209</v>
      </c>
    </row>
    <row r="9" spans="1:8" ht="15.75" x14ac:dyDescent="0.25">
      <c r="A9" s="39" t="s">
        <v>45</v>
      </c>
      <c r="B9" s="30">
        <v>3</v>
      </c>
      <c r="C9" s="31">
        <v>26</v>
      </c>
      <c r="D9" s="30">
        <v>1</v>
      </c>
      <c r="E9" s="31">
        <v>9</v>
      </c>
      <c r="F9" s="30">
        <v>1</v>
      </c>
      <c r="G9" s="30">
        <v>2</v>
      </c>
      <c r="H9" s="31">
        <v>18</v>
      </c>
    </row>
    <row r="10" spans="1:8" ht="15.75" x14ac:dyDescent="0.25">
      <c r="A10" s="39" t="s">
        <v>42</v>
      </c>
      <c r="B10" s="30">
        <v>81</v>
      </c>
      <c r="C10" s="31">
        <v>1862.81</v>
      </c>
      <c r="D10" s="30">
        <v>35</v>
      </c>
      <c r="E10" s="31">
        <v>431.5</v>
      </c>
      <c r="F10" s="30">
        <v>2</v>
      </c>
      <c r="G10" s="30">
        <v>64</v>
      </c>
      <c r="H10" s="31">
        <v>749.70999999999992</v>
      </c>
    </row>
    <row r="11" spans="1:8" ht="15.75" x14ac:dyDescent="0.25">
      <c r="A11" s="39" t="s">
        <v>41</v>
      </c>
      <c r="B11" s="30">
        <v>78</v>
      </c>
      <c r="C11" s="31">
        <v>1610</v>
      </c>
      <c r="D11" s="30">
        <v>36</v>
      </c>
      <c r="E11" s="31">
        <v>1082</v>
      </c>
      <c r="F11" s="30">
        <v>6</v>
      </c>
      <c r="G11" s="30">
        <v>53</v>
      </c>
      <c r="H11" s="31">
        <v>1174</v>
      </c>
    </row>
    <row r="12" spans="1:8" ht="15.75" x14ac:dyDescent="0.25">
      <c r="A12" s="39" t="s">
        <v>43</v>
      </c>
      <c r="B12" s="30">
        <v>44</v>
      </c>
      <c r="C12" s="31">
        <v>589.47</v>
      </c>
      <c r="D12" s="30">
        <v>31</v>
      </c>
      <c r="E12" s="31">
        <v>882</v>
      </c>
      <c r="F12" s="30">
        <v>6</v>
      </c>
      <c r="G12" s="30">
        <v>35</v>
      </c>
      <c r="H12" s="31">
        <v>487.89</v>
      </c>
    </row>
    <row r="13" spans="1:8" ht="15.75" x14ac:dyDescent="0.25">
      <c r="A13" s="39" t="s">
        <v>44</v>
      </c>
      <c r="B13" s="30">
        <v>57</v>
      </c>
      <c r="C13" s="31">
        <v>1391</v>
      </c>
      <c r="D13" s="30">
        <v>36</v>
      </c>
      <c r="E13" s="31">
        <v>714</v>
      </c>
      <c r="F13" s="30">
        <v>2</v>
      </c>
      <c r="G13" s="30">
        <v>58</v>
      </c>
      <c r="H13" s="31">
        <v>819</v>
      </c>
    </row>
    <row r="14" spans="1:8" ht="15.75" x14ac:dyDescent="0.25">
      <c r="A14" s="39" t="s">
        <v>46</v>
      </c>
      <c r="B14" s="30">
        <v>102</v>
      </c>
      <c r="C14" s="31">
        <v>2330.3000000000002</v>
      </c>
      <c r="D14" s="30">
        <v>51</v>
      </c>
      <c r="E14" s="31">
        <v>628</v>
      </c>
      <c r="F14" s="30">
        <v>5</v>
      </c>
      <c r="G14" s="30">
        <v>99</v>
      </c>
      <c r="H14" s="31">
        <v>1803.7</v>
      </c>
    </row>
    <row r="15" spans="1:8" ht="15.75" x14ac:dyDescent="0.25">
      <c r="A15" s="39" t="s">
        <v>40</v>
      </c>
      <c r="B15" s="30">
        <v>63</v>
      </c>
      <c r="C15" s="31">
        <v>1030.9000000000001</v>
      </c>
      <c r="D15" s="30">
        <v>42</v>
      </c>
      <c r="E15" s="31">
        <v>475.5</v>
      </c>
      <c r="F15" s="30">
        <v>1</v>
      </c>
      <c r="G15" s="30">
        <v>53</v>
      </c>
      <c r="H15" s="31">
        <v>830.5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4" workbookViewId="0">
      <selection activeCell="D22" sqref="D22"/>
    </sheetView>
  </sheetViews>
  <sheetFormatPr defaultRowHeight="15" x14ac:dyDescent="0.25"/>
  <cols>
    <col min="1" max="1" width="9.140625" style="22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59</v>
      </c>
      <c r="B5" s="36">
        <v>390</v>
      </c>
      <c r="C5" s="37">
        <v>10108.129999999999</v>
      </c>
      <c r="D5" s="36">
        <v>280</v>
      </c>
      <c r="E5" s="37">
        <v>8467.5000000000018</v>
      </c>
      <c r="F5" s="36">
        <v>12</v>
      </c>
      <c r="G5" s="36">
        <v>342</v>
      </c>
      <c r="H5" s="38">
        <v>8174.5519999999997</v>
      </c>
    </row>
    <row r="6" spans="1:8" ht="15.75" x14ac:dyDescent="0.25">
      <c r="A6" s="39" t="s">
        <v>39</v>
      </c>
      <c r="B6" s="30">
        <v>99</v>
      </c>
      <c r="C6" s="31">
        <v>3377.6800000000003</v>
      </c>
      <c r="D6" s="30">
        <v>118</v>
      </c>
      <c r="E6" s="31">
        <v>1459.3</v>
      </c>
      <c r="F6" s="30">
        <v>5</v>
      </c>
      <c r="G6" s="30">
        <v>77</v>
      </c>
      <c r="H6" s="31">
        <v>2293</v>
      </c>
    </row>
    <row r="7" spans="1:8" ht="15.75" x14ac:dyDescent="0.25">
      <c r="A7" s="39" t="s">
        <v>38</v>
      </c>
      <c r="B7" s="30">
        <v>84</v>
      </c>
      <c r="C7" s="31">
        <v>2141.14</v>
      </c>
      <c r="D7" s="30">
        <v>51</v>
      </c>
      <c r="E7" s="31">
        <v>3356.7200000000003</v>
      </c>
      <c r="F7" s="30">
        <v>4</v>
      </c>
      <c r="G7" s="30">
        <v>80</v>
      </c>
      <c r="H7" s="31">
        <v>2780.8919999999998</v>
      </c>
    </row>
    <row r="8" spans="1:8" ht="15.75" x14ac:dyDescent="0.25">
      <c r="A8" s="39" t="s">
        <v>47</v>
      </c>
      <c r="B8" s="30">
        <v>5</v>
      </c>
      <c r="C8" s="31">
        <v>87</v>
      </c>
      <c r="D8" s="30">
        <v>10</v>
      </c>
      <c r="E8" s="31">
        <v>872</v>
      </c>
      <c r="F8" s="30">
        <v>0</v>
      </c>
      <c r="G8" s="30">
        <v>4</v>
      </c>
      <c r="H8" s="31">
        <v>41</v>
      </c>
    </row>
    <row r="9" spans="1:8" ht="15.75" x14ac:dyDescent="0.25">
      <c r="A9" s="39" t="s">
        <v>45</v>
      </c>
      <c r="B9" s="30">
        <v>0</v>
      </c>
      <c r="C9" s="31">
        <v>0</v>
      </c>
      <c r="D9" s="30">
        <v>0</v>
      </c>
      <c r="E9" s="31">
        <v>0</v>
      </c>
      <c r="F9" s="30">
        <v>0</v>
      </c>
      <c r="G9" s="30">
        <v>0</v>
      </c>
      <c r="H9" s="31">
        <v>0</v>
      </c>
    </row>
    <row r="10" spans="1:8" ht="15.75" x14ac:dyDescent="0.25">
      <c r="A10" s="39" t="s">
        <v>42</v>
      </c>
      <c r="B10" s="30">
        <v>39</v>
      </c>
      <c r="C10" s="31">
        <v>497.78</v>
      </c>
      <c r="D10" s="30">
        <v>18</v>
      </c>
      <c r="E10" s="31">
        <v>313.38</v>
      </c>
      <c r="F10" s="30">
        <v>0</v>
      </c>
      <c r="G10" s="30">
        <v>31</v>
      </c>
      <c r="H10" s="31">
        <v>701.9</v>
      </c>
    </row>
    <row r="11" spans="1:8" ht="15.75" x14ac:dyDescent="0.25">
      <c r="A11" s="39" t="s">
        <v>41</v>
      </c>
      <c r="B11" s="30">
        <v>35</v>
      </c>
      <c r="C11" s="31">
        <v>818.3</v>
      </c>
      <c r="D11" s="30">
        <v>13</v>
      </c>
      <c r="E11" s="31">
        <v>774</v>
      </c>
      <c r="F11" s="30">
        <v>1</v>
      </c>
      <c r="G11" s="30">
        <v>37</v>
      </c>
      <c r="H11" s="31">
        <v>536</v>
      </c>
    </row>
    <row r="12" spans="1:8" ht="15.75" x14ac:dyDescent="0.25">
      <c r="A12" s="39" t="s">
        <v>43</v>
      </c>
      <c r="B12" s="30">
        <v>24</v>
      </c>
      <c r="C12" s="31">
        <v>292.25</v>
      </c>
      <c r="D12" s="30">
        <v>10</v>
      </c>
      <c r="E12" s="31">
        <v>872.5</v>
      </c>
      <c r="F12" s="30">
        <v>0</v>
      </c>
      <c r="G12" s="30">
        <v>24</v>
      </c>
      <c r="H12" s="31">
        <v>236.18</v>
      </c>
    </row>
    <row r="13" spans="1:8" ht="15.75" x14ac:dyDescent="0.25">
      <c r="A13" s="39" t="s">
        <v>44</v>
      </c>
      <c r="B13" s="30">
        <v>25</v>
      </c>
      <c r="C13" s="31">
        <v>1602</v>
      </c>
      <c r="D13" s="30">
        <v>15</v>
      </c>
      <c r="E13" s="31">
        <v>166</v>
      </c>
      <c r="F13" s="30">
        <v>0</v>
      </c>
      <c r="G13" s="30">
        <v>20</v>
      </c>
      <c r="H13" s="31">
        <v>771</v>
      </c>
    </row>
    <row r="14" spans="1:8" ht="15.75" x14ac:dyDescent="0.25">
      <c r="A14" s="39" t="s">
        <v>46</v>
      </c>
      <c r="B14" s="30">
        <v>36</v>
      </c>
      <c r="C14" s="31">
        <v>651</v>
      </c>
      <c r="D14" s="30">
        <v>25</v>
      </c>
      <c r="E14" s="31">
        <v>413.9</v>
      </c>
      <c r="F14" s="30">
        <v>2</v>
      </c>
      <c r="G14" s="30">
        <v>45</v>
      </c>
      <c r="H14" s="31">
        <v>518.4</v>
      </c>
    </row>
    <row r="15" spans="1:8" ht="15.75" x14ac:dyDescent="0.25">
      <c r="A15" s="39" t="s">
        <v>40</v>
      </c>
      <c r="B15" s="30">
        <v>43</v>
      </c>
      <c r="C15" s="31">
        <v>640.98</v>
      </c>
      <c r="D15" s="30">
        <v>20</v>
      </c>
      <c r="E15" s="31">
        <v>239.7</v>
      </c>
      <c r="F15" s="30">
        <v>0</v>
      </c>
      <c r="G15" s="30">
        <v>24</v>
      </c>
      <c r="H15" s="31">
        <v>296.18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22" sqref="G22"/>
    </sheetView>
  </sheetViews>
  <sheetFormatPr defaultRowHeight="15" x14ac:dyDescent="0.25"/>
  <cols>
    <col min="1" max="1" width="9.140625" style="22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60</v>
      </c>
      <c r="B5" s="36">
        <v>460</v>
      </c>
      <c r="C5" s="37">
        <v>12783.02</v>
      </c>
      <c r="D5" s="36">
        <v>294</v>
      </c>
      <c r="E5" s="37">
        <v>5041</v>
      </c>
      <c r="F5" s="36">
        <v>33</v>
      </c>
      <c r="G5" s="36">
        <v>364</v>
      </c>
      <c r="H5" s="38">
        <v>6675.35</v>
      </c>
    </row>
    <row r="6" spans="1:8" ht="15.75" x14ac:dyDescent="0.25">
      <c r="A6" s="39" t="s">
        <v>39</v>
      </c>
      <c r="B6" s="30">
        <v>107</v>
      </c>
      <c r="C6" s="31">
        <v>3891</v>
      </c>
      <c r="D6" s="30">
        <v>49</v>
      </c>
      <c r="E6" s="31">
        <v>1067</v>
      </c>
      <c r="F6" s="30">
        <v>8</v>
      </c>
      <c r="G6" s="30">
        <v>79</v>
      </c>
      <c r="H6" s="31">
        <v>1854.3</v>
      </c>
    </row>
    <row r="7" spans="1:8" ht="15.75" x14ac:dyDescent="0.25">
      <c r="A7" s="39" t="s">
        <v>38</v>
      </c>
      <c r="B7" s="30">
        <v>110</v>
      </c>
      <c r="C7" s="31">
        <v>2962</v>
      </c>
      <c r="D7" s="30">
        <v>58</v>
      </c>
      <c r="E7" s="31">
        <v>1536</v>
      </c>
      <c r="F7" s="30">
        <v>3</v>
      </c>
      <c r="G7" s="30">
        <v>64</v>
      </c>
      <c r="H7" s="31">
        <v>1661.53</v>
      </c>
    </row>
    <row r="8" spans="1:8" ht="15.75" x14ac:dyDescent="0.25">
      <c r="A8" s="39" t="s">
        <v>47</v>
      </c>
      <c r="B8" s="30">
        <v>8</v>
      </c>
      <c r="C8" s="31">
        <v>137</v>
      </c>
      <c r="D8" s="30">
        <v>9</v>
      </c>
      <c r="E8" s="31">
        <v>113</v>
      </c>
      <c r="F8" s="30">
        <v>1</v>
      </c>
      <c r="G8" s="30">
        <v>6</v>
      </c>
      <c r="H8" s="31">
        <v>110</v>
      </c>
    </row>
    <row r="9" spans="1:8" ht="15.75" x14ac:dyDescent="0.25">
      <c r="A9" s="39" t="s">
        <v>45</v>
      </c>
      <c r="B9" s="30">
        <v>1</v>
      </c>
      <c r="C9" s="31">
        <v>10</v>
      </c>
      <c r="D9" s="30">
        <v>0</v>
      </c>
      <c r="E9" s="31">
        <v>0</v>
      </c>
      <c r="F9" s="30">
        <v>0</v>
      </c>
      <c r="G9" s="30">
        <v>0</v>
      </c>
      <c r="H9" s="31">
        <v>0</v>
      </c>
    </row>
    <row r="10" spans="1:8" ht="15.75" x14ac:dyDescent="0.25">
      <c r="A10" s="39" t="s">
        <v>42</v>
      </c>
      <c r="B10" s="30">
        <v>40</v>
      </c>
      <c r="C10" s="31">
        <v>1210.52</v>
      </c>
      <c r="D10" s="30">
        <v>28</v>
      </c>
      <c r="E10" s="31">
        <v>384</v>
      </c>
      <c r="F10" s="30">
        <v>0</v>
      </c>
      <c r="G10" s="30">
        <v>34</v>
      </c>
      <c r="H10" s="31">
        <v>707.72</v>
      </c>
    </row>
    <row r="11" spans="1:8" ht="15.75" x14ac:dyDescent="0.25">
      <c r="A11" s="39" t="s">
        <v>41</v>
      </c>
      <c r="B11" s="30">
        <v>39</v>
      </c>
      <c r="C11" s="31">
        <v>2493.5</v>
      </c>
      <c r="D11" s="30">
        <v>24</v>
      </c>
      <c r="E11" s="31">
        <v>400</v>
      </c>
      <c r="F11" s="30">
        <v>16</v>
      </c>
      <c r="G11" s="30">
        <v>29</v>
      </c>
      <c r="H11" s="31">
        <v>389</v>
      </c>
    </row>
    <row r="12" spans="1:8" ht="15.75" x14ac:dyDescent="0.25">
      <c r="A12" s="39" t="s">
        <v>43</v>
      </c>
      <c r="B12" s="30">
        <v>20</v>
      </c>
      <c r="C12" s="31">
        <v>416</v>
      </c>
      <c r="D12" s="30">
        <v>16</v>
      </c>
      <c r="E12" s="31">
        <v>170</v>
      </c>
      <c r="F12" s="30">
        <v>0</v>
      </c>
      <c r="G12" s="30">
        <v>24</v>
      </c>
      <c r="H12" s="31">
        <v>279.8</v>
      </c>
    </row>
    <row r="13" spans="1:8" ht="15.75" x14ac:dyDescent="0.25">
      <c r="A13" s="39" t="s">
        <v>44</v>
      </c>
      <c r="B13" s="30">
        <v>35</v>
      </c>
      <c r="C13" s="31">
        <v>406</v>
      </c>
      <c r="D13" s="30">
        <v>33</v>
      </c>
      <c r="E13" s="31">
        <v>338</v>
      </c>
      <c r="F13" s="30">
        <v>0</v>
      </c>
      <c r="G13" s="30">
        <v>41</v>
      </c>
      <c r="H13" s="31">
        <v>556</v>
      </c>
    </row>
    <row r="14" spans="1:8" ht="15.75" x14ac:dyDescent="0.25">
      <c r="A14" s="39" t="s">
        <v>46</v>
      </c>
      <c r="B14" s="30">
        <v>63</v>
      </c>
      <c r="C14" s="31">
        <v>754</v>
      </c>
      <c r="D14" s="30">
        <v>50</v>
      </c>
      <c r="E14" s="31">
        <v>664</v>
      </c>
      <c r="F14" s="30">
        <v>3</v>
      </c>
      <c r="G14" s="30">
        <v>45</v>
      </c>
      <c r="H14" s="31">
        <v>620</v>
      </c>
    </row>
    <row r="15" spans="1:8" ht="15.75" x14ac:dyDescent="0.25">
      <c r="A15" s="39" t="s">
        <v>40</v>
      </c>
      <c r="B15" s="30">
        <v>37</v>
      </c>
      <c r="C15" s="31">
        <v>503</v>
      </c>
      <c r="D15" s="30">
        <v>27</v>
      </c>
      <c r="E15" s="31">
        <v>369</v>
      </c>
      <c r="F15" s="30">
        <v>2</v>
      </c>
      <c r="G15" s="30">
        <v>42</v>
      </c>
      <c r="H15" s="31">
        <v>497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D10" sqref="D10"/>
    </sheetView>
  </sheetViews>
  <sheetFormatPr defaultRowHeight="15" x14ac:dyDescent="0.25"/>
  <cols>
    <col min="1" max="1" width="9.140625" style="22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61</v>
      </c>
      <c r="B5" s="36">
        <v>452</v>
      </c>
      <c r="C5" s="37">
        <v>14813.68</v>
      </c>
      <c r="D5" s="36">
        <v>251</v>
      </c>
      <c r="E5" s="37">
        <v>4162.152</v>
      </c>
      <c r="F5" s="36">
        <v>19</v>
      </c>
      <c r="G5" s="36">
        <v>405</v>
      </c>
      <c r="H5" s="38">
        <v>10285.629999999999</v>
      </c>
    </row>
    <row r="6" spans="1:8" ht="15.75" x14ac:dyDescent="0.25">
      <c r="A6" s="39" t="s">
        <v>39</v>
      </c>
      <c r="B6" s="30">
        <v>119</v>
      </c>
      <c r="C6" s="31">
        <v>4882.9000000000005</v>
      </c>
      <c r="D6" s="30">
        <v>51</v>
      </c>
      <c r="E6" s="31">
        <v>1433.8899999999999</v>
      </c>
      <c r="F6" s="30">
        <v>4</v>
      </c>
      <c r="G6" s="30">
        <v>95</v>
      </c>
      <c r="H6" s="31">
        <v>2570.98</v>
      </c>
    </row>
    <row r="7" spans="1:8" ht="15.75" x14ac:dyDescent="0.25">
      <c r="A7" s="39" t="s">
        <v>38</v>
      </c>
      <c r="B7" s="30">
        <v>70</v>
      </c>
      <c r="C7" s="31">
        <v>2693.76</v>
      </c>
      <c r="D7" s="30">
        <v>33</v>
      </c>
      <c r="E7" s="31">
        <v>477.64200000000005</v>
      </c>
      <c r="F7" s="30">
        <v>5</v>
      </c>
      <c r="G7" s="30">
        <v>60</v>
      </c>
      <c r="H7" s="31">
        <v>2351</v>
      </c>
    </row>
    <row r="8" spans="1:8" ht="15.75" x14ac:dyDescent="0.25">
      <c r="A8" s="39" t="s">
        <v>47</v>
      </c>
      <c r="B8" s="30">
        <v>9</v>
      </c>
      <c r="C8" s="31">
        <v>111</v>
      </c>
      <c r="D8" s="30">
        <v>6</v>
      </c>
      <c r="E8" s="31">
        <v>92</v>
      </c>
      <c r="F8" s="30">
        <v>1</v>
      </c>
      <c r="G8" s="30">
        <v>13</v>
      </c>
      <c r="H8" s="31">
        <v>188</v>
      </c>
    </row>
    <row r="9" spans="1:8" ht="15.75" x14ac:dyDescent="0.25">
      <c r="A9" s="39" t="s">
        <v>45</v>
      </c>
      <c r="B9" s="30">
        <v>2</v>
      </c>
      <c r="C9" s="31">
        <v>67.900000000000006</v>
      </c>
      <c r="D9" s="30">
        <v>1</v>
      </c>
      <c r="E9" s="31">
        <v>8</v>
      </c>
      <c r="F9" s="30">
        <v>1</v>
      </c>
      <c r="G9" s="30">
        <v>2</v>
      </c>
      <c r="H9" s="31">
        <v>15</v>
      </c>
    </row>
    <row r="10" spans="1:8" ht="15.75" x14ac:dyDescent="0.25">
      <c r="A10" s="39" t="s">
        <v>42</v>
      </c>
      <c r="B10" s="30">
        <v>33</v>
      </c>
      <c r="C10" s="31">
        <v>603.5</v>
      </c>
      <c r="D10" s="30">
        <v>25</v>
      </c>
      <c r="E10" s="31">
        <v>280.12</v>
      </c>
      <c r="F10" s="30">
        <v>0</v>
      </c>
      <c r="G10" s="30">
        <v>40</v>
      </c>
      <c r="H10" s="31">
        <v>1523.5</v>
      </c>
    </row>
    <row r="11" spans="1:8" ht="15.75" x14ac:dyDescent="0.25">
      <c r="A11" s="39" t="s">
        <v>41</v>
      </c>
      <c r="B11" s="30">
        <v>39</v>
      </c>
      <c r="C11" s="31">
        <v>2689.1000000000004</v>
      </c>
      <c r="D11" s="30">
        <v>26</v>
      </c>
      <c r="E11" s="31">
        <v>330</v>
      </c>
      <c r="F11" s="30">
        <v>1</v>
      </c>
      <c r="G11" s="30">
        <v>42</v>
      </c>
      <c r="H11" s="31">
        <v>735</v>
      </c>
    </row>
    <row r="12" spans="1:8" ht="15.75" x14ac:dyDescent="0.25">
      <c r="A12" s="39" t="s">
        <v>43</v>
      </c>
      <c r="B12" s="30">
        <v>21</v>
      </c>
      <c r="C12" s="31">
        <v>1111.97</v>
      </c>
      <c r="D12" s="30">
        <v>13</v>
      </c>
      <c r="E12" s="31">
        <v>225</v>
      </c>
      <c r="F12" s="30">
        <v>1</v>
      </c>
      <c r="G12" s="30">
        <v>20</v>
      </c>
      <c r="H12" s="31">
        <v>411</v>
      </c>
    </row>
    <row r="13" spans="1:8" ht="15.75" x14ac:dyDescent="0.25">
      <c r="A13" s="39" t="s">
        <v>44</v>
      </c>
      <c r="B13" s="30">
        <v>61</v>
      </c>
      <c r="C13" s="31">
        <v>1255</v>
      </c>
      <c r="D13" s="30">
        <v>20</v>
      </c>
      <c r="E13" s="31">
        <v>302</v>
      </c>
      <c r="F13" s="30">
        <v>1</v>
      </c>
      <c r="G13" s="30">
        <v>53</v>
      </c>
      <c r="H13" s="31">
        <v>1480</v>
      </c>
    </row>
    <row r="14" spans="1:8" ht="15.75" x14ac:dyDescent="0.25">
      <c r="A14" s="39" t="s">
        <v>46</v>
      </c>
      <c r="B14" s="30">
        <v>61</v>
      </c>
      <c r="C14" s="31">
        <v>782.55</v>
      </c>
      <c r="D14" s="30">
        <v>43</v>
      </c>
      <c r="E14" s="31">
        <v>594.5</v>
      </c>
      <c r="F14" s="30">
        <v>1</v>
      </c>
      <c r="G14" s="30">
        <v>52</v>
      </c>
      <c r="H14" s="31">
        <v>644.15</v>
      </c>
    </row>
    <row r="15" spans="1:8" ht="15.75" x14ac:dyDescent="0.25">
      <c r="A15" s="39" t="s">
        <v>40</v>
      </c>
      <c r="B15" s="30">
        <v>37</v>
      </c>
      <c r="C15" s="31">
        <v>616</v>
      </c>
      <c r="D15" s="30">
        <v>33</v>
      </c>
      <c r="E15" s="31">
        <v>419</v>
      </c>
      <c r="F15" s="30">
        <v>4</v>
      </c>
      <c r="G15" s="30">
        <v>28</v>
      </c>
      <c r="H15" s="31">
        <v>367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B7" sqref="B7"/>
    </sheetView>
  </sheetViews>
  <sheetFormatPr defaultRowHeight="15" x14ac:dyDescent="0.25"/>
  <cols>
    <col min="1" max="1" width="10.7109375" style="22" customWidth="1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62</v>
      </c>
      <c r="B5" s="36">
        <v>1302</v>
      </c>
      <c r="C5" s="37">
        <v>37704.830000000009</v>
      </c>
      <c r="D5" s="36">
        <v>825</v>
      </c>
      <c r="E5" s="37">
        <v>17670.652000000002</v>
      </c>
      <c r="F5" s="36">
        <v>64</v>
      </c>
      <c r="G5" s="36">
        <v>1111</v>
      </c>
      <c r="H5" s="38">
        <v>25135.531999999999</v>
      </c>
    </row>
    <row r="6" spans="1:8" ht="15.75" x14ac:dyDescent="0.25">
      <c r="A6" s="39" t="s">
        <v>39</v>
      </c>
      <c r="B6" s="30">
        <v>325</v>
      </c>
      <c r="C6" s="31">
        <v>12151.580000000002</v>
      </c>
      <c r="D6" s="30">
        <v>218</v>
      </c>
      <c r="E6" s="31">
        <v>3960.19</v>
      </c>
      <c r="F6" s="30">
        <v>17</v>
      </c>
      <c r="G6" s="30">
        <v>251</v>
      </c>
      <c r="H6" s="31">
        <v>6718.2800000000007</v>
      </c>
    </row>
    <row r="7" spans="1:8" ht="15.75" x14ac:dyDescent="0.25">
      <c r="A7" s="39" t="s">
        <v>38</v>
      </c>
      <c r="B7" s="30">
        <v>264</v>
      </c>
      <c r="C7" s="31">
        <v>7796.9</v>
      </c>
      <c r="D7" s="30">
        <v>142</v>
      </c>
      <c r="E7" s="31">
        <v>5370.3620000000001</v>
      </c>
      <c r="F7" s="30">
        <v>12</v>
      </c>
      <c r="G7" s="30">
        <v>204</v>
      </c>
      <c r="H7" s="31">
        <v>6793.4219999999996</v>
      </c>
    </row>
    <row r="8" spans="1:8" ht="15.75" x14ac:dyDescent="0.25">
      <c r="A8" s="39" t="s">
        <v>47</v>
      </c>
      <c r="B8" s="30">
        <v>22</v>
      </c>
      <c r="C8" s="31">
        <v>335</v>
      </c>
      <c r="D8" s="30">
        <v>25</v>
      </c>
      <c r="E8" s="31">
        <v>1077</v>
      </c>
      <c r="F8" s="30">
        <v>2</v>
      </c>
      <c r="G8" s="30">
        <v>23</v>
      </c>
      <c r="H8" s="31">
        <v>339</v>
      </c>
    </row>
    <row r="9" spans="1:8" ht="15.75" x14ac:dyDescent="0.25">
      <c r="A9" s="39" t="s">
        <v>45</v>
      </c>
      <c r="B9" s="30">
        <v>3</v>
      </c>
      <c r="C9" s="31">
        <v>77.900000000000006</v>
      </c>
      <c r="D9" s="30">
        <v>1</v>
      </c>
      <c r="E9" s="31">
        <v>8</v>
      </c>
      <c r="F9" s="30">
        <v>1</v>
      </c>
      <c r="G9" s="30">
        <v>2</v>
      </c>
      <c r="H9" s="31">
        <v>15</v>
      </c>
    </row>
    <row r="10" spans="1:8" ht="15.75" x14ac:dyDescent="0.25">
      <c r="A10" s="39" t="s">
        <v>42</v>
      </c>
      <c r="B10" s="30">
        <v>112</v>
      </c>
      <c r="C10" s="31">
        <v>2311.8000000000002</v>
      </c>
      <c r="D10" s="30">
        <v>71</v>
      </c>
      <c r="E10" s="31">
        <v>977.5</v>
      </c>
      <c r="F10" s="30">
        <v>0</v>
      </c>
      <c r="G10" s="30">
        <v>105</v>
      </c>
      <c r="H10" s="31">
        <v>2933.12</v>
      </c>
    </row>
    <row r="11" spans="1:8" ht="15.75" x14ac:dyDescent="0.25">
      <c r="A11" s="39" t="s">
        <v>41</v>
      </c>
      <c r="B11" s="30">
        <v>113</v>
      </c>
      <c r="C11" s="31">
        <v>6000.9000000000005</v>
      </c>
      <c r="D11" s="30">
        <v>63</v>
      </c>
      <c r="E11" s="31">
        <v>1504</v>
      </c>
      <c r="F11" s="30">
        <v>18</v>
      </c>
      <c r="G11" s="30">
        <v>108</v>
      </c>
      <c r="H11" s="31">
        <v>1660</v>
      </c>
    </row>
    <row r="12" spans="1:8" ht="15.75" x14ac:dyDescent="0.25">
      <c r="A12" s="39" t="s">
        <v>43</v>
      </c>
      <c r="B12" s="30">
        <v>65</v>
      </c>
      <c r="C12" s="31">
        <v>1820.22</v>
      </c>
      <c r="D12" s="30">
        <v>39</v>
      </c>
      <c r="E12" s="31">
        <v>1267.5</v>
      </c>
      <c r="F12" s="30">
        <v>1</v>
      </c>
      <c r="G12" s="30">
        <v>68</v>
      </c>
      <c r="H12" s="31">
        <v>926.98</v>
      </c>
    </row>
    <row r="13" spans="1:8" ht="15.75" x14ac:dyDescent="0.25">
      <c r="A13" s="39" t="s">
        <v>44</v>
      </c>
      <c r="B13" s="30">
        <v>121</v>
      </c>
      <c r="C13" s="31">
        <v>3263</v>
      </c>
      <c r="D13" s="30">
        <v>68</v>
      </c>
      <c r="E13" s="31">
        <v>806</v>
      </c>
      <c r="F13" s="30">
        <v>1</v>
      </c>
      <c r="G13" s="30">
        <v>114</v>
      </c>
      <c r="H13" s="31">
        <v>2807</v>
      </c>
    </row>
    <row r="14" spans="1:8" ht="15.75" x14ac:dyDescent="0.25">
      <c r="A14" s="39" t="s">
        <v>46</v>
      </c>
      <c r="B14" s="30">
        <v>160</v>
      </c>
      <c r="C14" s="31">
        <v>2187.5500000000002</v>
      </c>
      <c r="D14" s="30">
        <v>118</v>
      </c>
      <c r="E14" s="31">
        <v>1672.4</v>
      </c>
      <c r="F14" s="30">
        <v>6</v>
      </c>
      <c r="G14" s="30">
        <v>142</v>
      </c>
      <c r="H14" s="31">
        <v>1782.5500000000002</v>
      </c>
    </row>
    <row r="15" spans="1:8" ht="15.75" x14ac:dyDescent="0.25">
      <c r="A15" s="39" t="s">
        <v>40</v>
      </c>
      <c r="B15" s="30">
        <v>117</v>
      </c>
      <c r="C15" s="31">
        <v>1759.98</v>
      </c>
      <c r="D15" s="30">
        <v>80</v>
      </c>
      <c r="E15" s="31">
        <v>1027.7</v>
      </c>
      <c r="F15" s="30">
        <v>6</v>
      </c>
      <c r="G15" s="30">
        <v>94</v>
      </c>
      <c r="H15" s="31">
        <v>1160.18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opLeftCell="A4" workbookViewId="0">
      <selection activeCell="G9" sqref="G9"/>
    </sheetView>
  </sheetViews>
  <sheetFormatPr defaultRowHeight="15" x14ac:dyDescent="0.25"/>
  <cols>
    <col min="1" max="1" width="9.140625" style="22"/>
    <col min="2" max="2" width="11" style="22" customWidth="1"/>
    <col min="3" max="3" width="12.5703125" style="22" customWidth="1"/>
    <col min="4" max="4" width="12.28515625" style="22" customWidth="1"/>
    <col min="5" max="5" width="10.7109375" style="22" customWidth="1"/>
    <col min="6" max="6" width="12.5703125" style="22" customWidth="1"/>
    <col min="7" max="7" width="19.28515625" style="22" customWidth="1"/>
    <col min="8" max="8" width="16.28515625" style="22" customWidth="1"/>
    <col min="9" max="16384" width="9.140625" style="22"/>
  </cols>
  <sheetData>
    <row r="1" spans="1:8" ht="67.900000000000006" customHeight="1" x14ac:dyDescent="0.25">
      <c r="A1" s="40" t="s">
        <v>53</v>
      </c>
      <c r="B1" s="40"/>
      <c r="C1" s="40"/>
      <c r="D1" s="40"/>
      <c r="E1" s="40"/>
      <c r="F1" s="40"/>
      <c r="G1" s="40"/>
      <c r="H1" s="40"/>
    </row>
    <row r="2" spans="1:8" ht="15.75" x14ac:dyDescent="0.25">
      <c r="A2" s="23"/>
      <c r="B2" s="24"/>
      <c r="C2" s="25"/>
      <c r="D2" s="24"/>
      <c r="E2" s="25"/>
      <c r="F2" s="24"/>
      <c r="G2" s="24"/>
      <c r="H2" s="25"/>
    </row>
    <row r="3" spans="1:8" ht="51.6" customHeight="1" x14ac:dyDescent="0.25">
      <c r="A3" s="26"/>
      <c r="B3" s="41" t="s">
        <v>27</v>
      </c>
      <c r="C3" s="41"/>
      <c r="D3" s="41" t="s">
        <v>52</v>
      </c>
      <c r="E3" s="41"/>
      <c r="F3" s="42" t="s">
        <v>28</v>
      </c>
      <c r="G3" s="41" t="s">
        <v>54</v>
      </c>
      <c r="H3" s="41"/>
    </row>
    <row r="4" spans="1:8" ht="54.6" customHeight="1" x14ac:dyDescent="0.25">
      <c r="A4" s="27" t="s">
        <v>55</v>
      </c>
      <c r="B4" s="28" t="s">
        <v>29</v>
      </c>
      <c r="C4" s="29" t="s">
        <v>30</v>
      </c>
      <c r="D4" s="28" t="s">
        <v>31</v>
      </c>
      <c r="E4" s="29" t="s">
        <v>32</v>
      </c>
      <c r="F4" s="43"/>
      <c r="G4" s="28" t="s">
        <v>31</v>
      </c>
      <c r="H4" s="29" t="s">
        <v>32</v>
      </c>
    </row>
    <row r="5" spans="1:8" ht="15.75" x14ac:dyDescent="0.25">
      <c r="A5" s="35" t="s">
        <v>63</v>
      </c>
      <c r="B5" s="36">
        <v>457</v>
      </c>
      <c r="C5" s="37">
        <v>10788.8</v>
      </c>
      <c r="D5" s="36">
        <v>337</v>
      </c>
      <c r="E5" s="37">
        <v>4538.24</v>
      </c>
      <c r="F5" s="36">
        <v>29</v>
      </c>
      <c r="G5" s="36">
        <v>390</v>
      </c>
      <c r="H5" s="38">
        <v>8667.7599999999984</v>
      </c>
    </row>
    <row r="6" spans="1:8" ht="15.75" x14ac:dyDescent="0.25">
      <c r="A6" s="39" t="s">
        <v>39</v>
      </c>
      <c r="B6" s="30">
        <v>102</v>
      </c>
      <c r="C6" s="31">
        <v>2956.25</v>
      </c>
      <c r="D6" s="30">
        <v>68</v>
      </c>
      <c r="E6" s="31">
        <v>1007</v>
      </c>
      <c r="F6" s="30">
        <v>8</v>
      </c>
      <c r="G6" s="30">
        <v>95</v>
      </c>
      <c r="H6" s="31">
        <v>3368.5</v>
      </c>
    </row>
    <row r="7" spans="1:8" ht="15.75" x14ac:dyDescent="0.25">
      <c r="A7" s="39" t="s">
        <v>38</v>
      </c>
      <c r="B7" s="30">
        <v>87</v>
      </c>
      <c r="C7" s="31">
        <v>1573.5</v>
      </c>
      <c r="D7" s="30">
        <v>61</v>
      </c>
      <c r="E7" s="31">
        <v>1009</v>
      </c>
      <c r="F7" s="30">
        <v>2</v>
      </c>
      <c r="G7" s="30">
        <v>59</v>
      </c>
      <c r="H7" s="31">
        <v>1454.96</v>
      </c>
    </row>
    <row r="8" spans="1:8" ht="15.75" x14ac:dyDescent="0.25">
      <c r="A8" s="39" t="s">
        <v>47</v>
      </c>
      <c r="B8" s="30">
        <v>14</v>
      </c>
      <c r="C8" s="31">
        <v>1037</v>
      </c>
      <c r="D8" s="30">
        <v>11</v>
      </c>
      <c r="E8" s="31">
        <v>149</v>
      </c>
      <c r="F8" s="30">
        <v>1</v>
      </c>
      <c r="G8" s="30">
        <v>8</v>
      </c>
      <c r="H8" s="31">
        <v>91</v>
      </c>
    </row>
    <row r="9" spans="1:8" ht="15.75" x14ac:dyDescent="0.25">
      <c r="A9" s="39" t="s">
        <v>45</v>
      </c>
      <c r="B9" s="30">
        <v>1</v>
      </c>
      <c r="C9" s="31">
        <v>10</v>
      </c>
      <c r="D9" s="30">
        <v>1</v>
      </c>
      <c r="E9" s="31">
        <v>10</v>
      </c>
      <c r="F9" s="30">
        <v>0</v>
      </c>
      <c r="G9" s="30">
        <v>1</v>
      </c>
      <c r="H9" s="31">
        <v>62.9</v>
      </c>
    </row>
    <row r="10" spans="1:8" ht="15.75" x14ac:dyDescent="0.25">
      <c r="A10" s="39" t="s">
        <v>42</v>
      </c>
      <c r="B10" s="30">
        <v>36</v>
      </c>
      <c r="C10" s="31">
        <v>451.12</v>
      </c>
      <c r="D10" s="30">
        <v>22</v>
      </c>
      <c r="E10" s="31">
        <v>258.49</v>
      </c>
      <c r="F10" s="30">
        <v>0</v>
      </c>
      <c r="G10" s="30">
        <v>32</v>
      </c>
      <c r="H10" s="31">
        <v>612</v>
      </c>
    </row>
    <row r="11" spans="1:8" ht="15.75" x14ac:dyDescent="0.25">
      <c r="A11" s="39" t="s">
        <v>41</v>
      </c>
      <c r="B11" s="30">
        <v>46</v>
      </c>
      <c r="C11" s="31">
        <v>959</v>
      </c>
      <c r="D11" s="30">
        <v>32</v>
      </c>
      <c r="E11" s="31">
        <v>358</v>
      </c>
      <c r="F11" s="30">
        <v>6</v>
      </c>
      <c r="G11" s="30">
        <v>34</v>
      </c>
      <c r="H11" s="31">
        <v>380.4</v>
      </c>
    </row>
    <row r="12" spans="1:8" ht="15.75" x14ac:dyDescent="0.25">
      <c r="A12" s="39" t="s">
        <v>43</v>
      </c>
      <c r="B12" s="30">
        <v>21</v>
      </c>
      <c r="C12" s="31">
        <v>592.5</v>
      </c>
      <c r="D12" s="30">
        <v>29</v>
      </c>
      <c r="E12" s="31">
        <v>382</v>
      </c>
      <c r="F12" s="30">
        <v>5</v>
      </c>
      <c r="G12" s="30">
        <v>21</v>
      </c>
      <c r="H12" s="31">
        <v>351.5</v>
      </c>
    </row>
    <row r="13" spans="1:8" ht="15.75" x14ac:dyDescent="0.25">
      <c r="A13" s="39" t="s">
        <v>44</v>
      </c>
      <c r="B13" s="30">
        <v>31</v>
      </c>
      <c r="C13" s="31">
        <v>1150.5</v>
      </c>
      <c r="D13" s="30">
        <v>20</v>
      </c>
      <c r="E13" s="31">
        <v>250</v>
      </c>
      <c r="F13" s="30">
        <v>0</v>
      </c>
      <c r="G13" s="30">
        <v>20</v>
      </c>
      <c r="H13" s="31">
        <v>866</v>
      </c>
    </row>
    <row r="14" spans="1:8" ht="15.75" x14ac:dyDescent="0.25">
      <c r="A14" s="39" t="s">
        <v>46</v>
      </c>
      <c r="B14" s="30">
        <v>67</v>
      </c>
      <c r="C14" s="31">
        <v>964.8</v>
      </c>
      <c r="D14" s="30">
        <v>53</v>
      </c>
      <c r="E14" s="31">
        <v>678.25</v>
      </c>
      <c r="F14" s="30">
        <v>5</v>
      </c>
      <c r="G14" s="30">
        <v>71</v>
      </c>
      <c r="H14" s="31">
        <v>853.5</v>
      </c>
    </row>
    <row r="15" spans="1:8" ht="15.75" x14ac:dyDescent="0.25">
      <c r="A15" s="39" t="s">
        <v>40</v>
      </c>
      <c r="B15" s="30">
        <v>52</v>
      </c>
      <c r="C15" s="31">
        <v>1094.1300000000001</v>
      </c>
      <c r="D15" s="30">
        <v>40</v>
      </c>
      <c r="E15" s="31">
        <v>436.5</v>
      </c>
      <c r="F15" s="30">
        <v>2</v>
      </c>
      <c r="G15" s="30">
        <v>49</v>
      </c>
      <c r="H15" s="31">
        <v>627</v>
      </c>
    </row>
    <row r="18" spans="1:6" x14ac:dyDescent="0.25">
      <c r="A18" s="34" t="s">
        <v>33</v>
      </c>
      <c r="B18" s="33"/>
      <c r="C18" s="32"/>
      <c r="D18" s="33"/>
      <c r="E18" s="32"/>
      <c r="F18" s="32"/>
    </row>
  </sheetData>
  <mergeCells count="5">
    <mergeCell ref="A1:H1"/>
    <mergeCell ref="B3:C3"/>
    <mergeCell ref="D3:E3"/>
    <mergeCell ref="F3:F4"/>
    <mergeCell ref="G3:H3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Январь</vt:lpstr>
      <vt:lpstr>Февраль</vt:lpstr>
      <vt:lpstr>Март</vt:lpstr>
      <vt:lpstr>1 квартал</vt:lpstr>
      <vt:lpstr>Апрель</vt:lpstr>
      <vt:lpstr>Май</vt:lpstr>
      <vt:lpstr>Июнь</vt:lpstr>
      <vt:lpstr>2 квартал</vt:lpstr>
      <vt:lpstr>Июль</vt:lpstr>
      <vt:lpstr>Август</vt:lpstr>
      <vt:lpstr>Сентябрь</vt:lpstr>
      <vt:lpstr>3 квартал</vt:lpstr>
      <vt:lpstr>Октябрь</vt:lpstr>
      <vt:lpstr>Ноябрь</vt:lpstr>
      <vt:lpstr>Декабрь</vt:lpstr>
      <vt:lpstr>4 квартал</vt:lpstr>
      <vt:lpstr>2018</vt:lpstr>
      <vt:lpstr>свод ежемесячный</vt:lpstr>
    </vt:vector>
  </TitlesOfParts>
  <Company>Облкоммунэнерго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Елена</dc:creator>
  <cp:lastModifiedBy>Сергей Иванович</cp:lastModifiedBy>
  <cp:lastPrinted>2015-02-06T08:05:24Z</cp:lastPrinted>
  <dcterms:created xsi:type="dcterms:W3CDTF">2014-01-20T00:24:13Z</dcterms:created>
  <dcterms:modified xsi:type="dcterms:W3CDTF">2019-01-16T07:47:07Z</dcterms:modified>
</cp:coreProperties>
</file>